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ALF ARCHIVE FINANCE 2017\"/>
    </mc:Choice>
  </mc:AlternateContent>
  <bookViews>
    <workbookView xWindow="0" yWindow="0" windowWidth="15345" windowHeight="4635" activeTab="2"/>
  </bookViews>
  <sheets>
    <sheet name="BILANJANV17" sheetId="3" r:id="rId1"/>
    <sheet name="IndividuelJANV17" sheetId="5" r:id="rId2"/>
    <sheet name="DATAjanvier17" sheetId="1" r:id="rId3"/>
    <sheet name="RECAPJAN17" sheetId="4" r:id="rId4"/>
  </sheets>
  <definedNames>
    <definedName name="_xlnm._FilterDatabase" localSheetId="2" hidden="1">DATAjanvier17!$A$1:$I$158</definedName>
  </definedNames>
  <calcPr calcId="152511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D13" i="4"/>
  <c r="E13" i="4"/>
  <c r="D20" i="4" l="1"/>
  <c r="C20" i="4"/>
  <c r="J16" i="4"/>
  <c r="E20" i="4"/>
  <c r="D19" i="4"/>
  <c r="F20" i="4"/>
  <c r="F19" i="4"/>
  <c r="C19" i="4"/>
  <c r="R36" i="4" l="1"/>
  <c r="M14" i="4" l="1"/>
  <c r="E25" i="4" l="1"/>
  <c r="H25" i="4" l="1"/>
  <c r="C22" i="4" l="1"/>
  <c r="J11" i="4" l="1"/>
  <c r="I13" i="4"/>
  <c r="I19" i="4"/>
  <c r="H13" i="4"/>
  <c r="H19" i="4"/>
  <c r="G13" i="4"/>
  <c r="G19" i="4"/>
  <c r="G20" i="4" s="1"/>
  <c r="F13" i="4"/>
  <c r="J15" i="4"/>
  <c r="J19" i="4"/>
  <c r="J20" i="4" s="1"/>
  <c r="H26" i="4" s="1"/>
  <c r="J18" i="4"/>
  <c r="J12" i="4"/>
  <c r="E26" i="4"/>
  <c r="E27" i="4" l="1"/>
  <c r="I20" i="4"/>
  <c r="H20" i="4"/>
  <c r="J10" i="4"/>
  <c r="J9" i="4"/>
  <c r="J8" i="4"/>
  <c r="J7" i="4"/>
  <c r="J6" i="4"/>
  <c r="J5" i="4"/>
  <c r="J4" i="4"/>
  <c r="J3" i="4"/>
  <c r="J2" i="4"/>
  <c r="J14" i="4"/>
  <c r="B25" i="4"/>
  <c r="B27" i="4" s="1"/>
  <c r="B29" i="4" l="1"/>
  <c r="J13" i="4"/>
  <c r="H27" i="4" l="1"/>
  <c r="B30" i="4" l="1"/>
  <c r="B31" i="4" s="1"/>
</calcChain>
</file>

<file path=xl/sharedStrings.xml><?xml version="1.0" encoding="utf-8"?>
<sst xmlns="http://schemas.openxmlformats.org/spreadsheetml/2006/main" count="1223" uniqueCount="268">
  <si>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</si>
  <si>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</si>
  <si>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</si>
  <si>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</si>
  <si>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</si>
  <si>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</si>
  <si>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</si>
  <si>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</si>
  <si>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facture</t>
  </si>
  <si>
    <t>Office</t>
  </si>
  <si>
    <t>oui</t>
  </si>
  <si>
    <t>E3</t>
  </si>
  <si>
    <t xml:space="preserve"> </t>
  </si>
  <si>
    <t>Transport</t>
  </si>
  <si>
    <t>AH</t>
  </si>
  <si>
    <t>Legal</t>
  </si>
  <si>
    <t>Alioune</t>
  </si>
  <si>
    <t>Michel</t>
  </si>
  <si>
    <t>Services</t>
  </si>
  <si>
    <t>Trust building</t>
  </si>
  <si>
    <t>Transfer fees</t>
  </si>
  <si>
    <t>Rent &amp; Utilities</t>
  </si>
  <si>
    <t>charlotte</t>
  </si>
  <si>
    <t>Equipment</t>
  </si>
  <si>
    <t>Internet</t>
  </si>
  <si>
    <t>Travel subsistence</t>
  </si>
  <si>
    <t>Bonus</t>
  </si>
  <si>
    <t>Mody</t>
  </si>
  <si>
    <t>Media</t>
  </si>
  <si>
    <t>²</t>
  </si>
  <si>
    <t>Étiquettes de lignes</t>
  </si>
  <si>
    <t>Somme de spent</t>
  </si>
  <si>
    <t>Total général</t>
  </si>
  <si>
    <t>Étiquettes de colonnes</t>
  </si>
  <si>
    <t>(vide)</t>
  </si>
  <si>
    <t>Telephone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</si>
  <si>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</si>
  <si>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</si>
  <si>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</si>
  <si>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</si>
  <si>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</si>
  <si>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</si>
  <si>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</si>
  <si>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</si>
  <si>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Fonds Exterieur pour le projet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</si>
  <si>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</si>
  <si>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</si>
  <si>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</si>
  <si>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</si>
  <si>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</si>
  <si>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</si>
  <si>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</si>
  <si>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</si>
  <si>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</si>
  <si>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SGBS-014009815191-69</t>
  </si>
  <si>
    <t>Total Transfert</t>
  </si>
  <si>
    <t>Cécile</t>
  </si>
  <si>
    <t>Charlotte</t>
  </si>
  <si>
    <t>Seynabou</t>
  </si>
  <si>
    <t>Management</t>
  </si>
  <si>
    <t>Investigations</t>
  </si>
  <si>
    <t>Personnel</t>
  </si>
  <si>
    <t>Cash book</t>
  </si>
  <si>
    <t>TOTAL CAISSE</t>
  </si>
  <si>
    <t>TOTAL GENERAL</t>
  </si>
  <si>
    <t>investigations</t>
  </si>
  <si>
    <t>Office Materials</t>
  </si>
  <si>
    <t>E4</t>
  </si>
  <si>
    <t>E5</t>
  </si>
  <si>
    <t>E6</t>
  </si>
  <si>
    <t>SGBS</t>
  </si>
  <si>
    <t>TravelExpenses</t>
  </si>
  <si>
    <t>Operations</t>
  </si>
  <si>
    <t>Salaire Michel décembre 16</t>
  </si>
  <si>
    <t>Salaire Alioune décembre 16</t>
  </si>
  <si>
    <t>Salaire E3 décembre 16</t>
  </si>
  <si>
    <t>Indemnité de stage E6 décembre 16</t>
  </si>
  <si>
    <t>Salaire E4 décembre 16</t>
  </si>
  <si>
    <t>Solde Honoraire avocat/audience kaolack</t>
  </si>
  <si>
    <t>Lawyer fees</t>
  </si>
  <si>
    <t xml:space="preserve"> Prestation société noflaay/décembre 16/fem de ménage</t>
  </si>
  <si>
    <t>Indemnité de stage seynabou décembre 16</t>
  </si>
  <si>
    <t>Achat divers fournitures de bureau</t>
  </si>
  <si>
    <t>Bonus opération kaolack/Alioune</t>
  </si>
  <si>
    <t>Bonus opération kaolack/seynabou</t>
  </si>
  <si>
    <t>Transport 9 jours-maison-bueau-maison/intérim bureau/déc16</t>
  </si>
  <si>
    <t xml:space="preserve">complément bonus opération Seynabou </t>
  </si>
  <si>
    <t>Transport Michel bureau- Inspection du travail-bureau</t>
  </si>
  <si>
    <t>Transport Mody /courses ville pr achat Aller/Retour</t>
  </si>
  <si>
    <t>Interne bureaut decembre 16</t>
  </si>
  <si>
    <t>Transport ville/paiement internet Aller/Retour</t>
  </si>
  <si>
    <t>copies+reluire documents/seynabou</t>
  </si>
  <si>
    <t>Frais de Visa Cécile/Gabon</t>
  </si>
  <si>
    <t>Transport Mody /courses ville pr visa / cécile</t>
  </si>
  <si>
    <t>Transport Michel plusieurs courses/3 jours</t>
  </si>
  <si>
    <t>Transport Michel bureau- sgbs-bureau</t>
  </si>
  <si>
    <t>Transport Cécile bureau- commissariatl-bureau</t>
  </si>
  <si>
    <t xml:space="preserve">Transport Michel semaines 5jrs </t>
  </si>
  <si>
    <t xml:space="preserve">Transport E3 semaines 5jrs </t>
  </si>
  <si>
    <t xml:space="preserve">Transport E4 semaines 5jrs </t>
  </si>
  <si>
    <t>Transport Cécile bureau- tribunal-bureau</t>
  </si>
  <si>
    <t>Transport Cécile bureau- Inspection-bureau</t>
  </si>
  <si>
    <t>Transport Cécile bureau- avocatl-bureau</t>
  </si>
  <si>
    <t>Frais huissier/Affaire Alioune</t>
  </si>
  <si>
    <t>Court fees</t>
  </si>
  <si>
    <t>Transport Cécile bureau- avocatl-bureau-tribunal-bureau</t>
  </si>
  <si>
    <t>Avance Honoraire Avocat DIAGNE/Affaire Alioune</t>
  </si>
  <si>
    <t>Transport Mody /ambassade Gabon Aller/Retour</t>
  </si>
  <si>
    <t>Transport cécile-bureau-aéroport-bureau</t>
  </si>
  <si>
    <t>Transport Michel bureau- inspection-bureau</t>
  </si>
  <si>
    <t>Achat divers produits d'entretien</t>
  </si>
  <si>
    <t xml:space="preserve">Transport E3 semaines 2jrs </t>
  </si>
  <si>
    <t xml:space="preserve">Transport E4 semaines 2jrs </t>
  </si>
  <si>
    <t>Transport Mody /ambassade cote d'ivoire Aller/Retour</t>
  </si>
  <si>
    <t>Achat billet d'avion charlotte/Cote divoire</t>
  </si>
  <si>
    <t>Flight</t>
  </si>
  <si>
    <t xml:space="preserve"> Management</t>
  </si>
  <si>
    <t>Frais de visa /Cote divoire</t>
  </si>
  <si>
    <t>Frais de rendez vous/Ambassade cote divoire</t>
  </si>
  <si>
    <t>Complément Salaire charlotte  décembre 16</t>
  </si>
  <si>
    <t>Frais de réparation ordinateur</t>
  </si>
  <si>
    <t>Achat 3 coques de téléphone</t>
  </si>
  <si>
    <t xml:space="preserve">Transport Mody /bureau-aéroport-maison </t>
  </si>
  <si>
    <t xml:space="preserve">Transport Michel /sgbs-bureau </t>
  </si>
  <si>
    <t>seedo 1iére quinzaine</t>
  </si>
  <si>
    <t>Transport Cécile bureau- ville-bureau</t>
  </si>
  <si>
    <t>Achat multiprises</t>
  </si>
  <si>
    <t>Frais de visa charlotte/cote divoire/payez en ligne</t>
  </si>
  <si>
    <t>Transport Mody /pr visa charlotte</t>
  </si>
  <si>
    <t>Travaux de menuserie + main d'œuvre</t>
  </si>
  <si>
    <t>Achat matériel de ménage</t>
  </si>
  <si>
    <t xml:space="preserve">Transport Charlotte  /bureau-ambassade-ville-bureau </t>
  </si>
  <si>
    <t>Transport Michel /Maison-inpection du travail-bureau</t>
  </si>
  <si>
    <t xml:space="preserve">Transport Michel /bureau-sgbs-bureau </t>
  </si>
  <si>
    <t>Transport Mody /pr retrait visa charlotte</t>
  </si>
  <si>
    <t>Achat Fourniture de bureau</t>
  </si>
  <si>
    <t>Indemnités de fin de contrat /Mody DIOP</t>
  </si>
  <si>
    <t>Loyer bureau janvier 17</t>
  </si>
  <si>
    <t>Frais de huissier/Dossier Alioune</t>
  </si>
  <si>
    <t>Indemnités de fin de contrat /seynabou LO</t>
  </si>
  <si>
    <t>Transport Charlotte-diverses courses en ville</t>
  </si>
  <si>
    <t>Frais d'envoi documents/DHL</t>
  </si>
  <si>
    <t xml:space="preserve">Transport Michel /bureau-DHL-Maison </t>
  </si>
  <si>
    <t xml:space="preserve">Transport Charlotte  /bureau-aéroport </t>
  </si>
  <si>
    <t>Lucas</t>
  </si>
  <si>
    <t>Bonus prestation informatique/cote d'ivoire</t>
  </si>
  <si>
    <t>Transport Michel /semaine (5jrs)</t>
  </si>
  <si>
    <t>Transport E3 / 2jours</t>
  </si>
  <si>
    <t>Transport E4 / 2jours</t>
  </si>
  <si>
    <t>Transport bureau-aéroport-bureau/cécile</t>
  </si>
  <si>
    <t>Transport bureau-deef-bureau/cécile</t>
  </si>
  <si>
    <t>prestation traducteur</t>
  </si>
  <si>
    <t>Frais juriste /Affaire vente d'oiseaux vers Espagne</t>
  </si>
  <si>
    <t>Achat repas et raffraichissement traficant</t>
  </si>
  <si>
    <t xml:space="preserve"> Jail Visits</t>
  </si>
  <si>
    <t>Transport bureau-gendarmerie-bureau/cécile</t>
  </si>
  <si>
    <t>Mise en marche Nouveau Télephone/Cécile</t>
  </si>
  <si>
    <t>Transport Global invest.du 18 au 20 janvier /E6</t>
  </si>
  <si>
    <t>Achat repas et raffraichissement /E6</t>
  </si>
  <si>
    <t>prime de panier 3 jrs/E6</t>
  </si>
  <si>
    <t>Déplacement Cumulé invest.du 18 au 20 janvier /E6</t>
  </si>
  <si>
    <t>Transport Global invest.du 18 au 20 janvier /E5</t>
  </si>
  <si>
    <t>prime de panier 3 jrs/E5</t>
  </si>
  <si>
    <t>Achat repas et raffraichissement /E5</t>
  </si>
  <si>
    <t>Frais d'hebergement hotel 3 nuitées</t>
  </si>
  <si>
    <t>prime de panier 3 jrs/E4</t>
  </si>
  <si>
    <t>Achat repas et raffraichissement /E4</t>
  </si>
  <si>
    <t>Achat un (1) pile /batterie</t>
  </si>
  <si>
    <t>Achat repas et raffraichissement 2 traficants</t>
  </si>
  <si>
    <t>Epicerie du bureau</t>
  </si>
  <si>
    <t>Jail Visits</t>
  </si>
  <si>
    <t>Avance Honoraire Avocat DIAGNE/Affaire Alain</t>
  </si>
  <si>
    <t xml:space="preserve">Bonus eau et foret </t>
  </si>
  <si>
    <t>Bonus  loyer cécile</t>
  </si>
  <si>
    <t>Complément Salaire cécile janvier 17</t>
  </si>
  <si>
    <t xml:space="preserve"> Bonus</t>
  </si>
  <si>
    <t xml:space="preserve">Bonus média </t>
  </si>
  <si>
    <t>Solde de compte Alioune Diatta</t>
  </si>
  <si>
    <t>Transport juriste prestataire/Mohamed DIEDHIOU</t>
  </si>
  <si>
    <t>Mohamed</t>
  </si>
  <si>
    <t>Transport bureau-avocat-ville-bureau/cécile</t>
  </si>
  <si>
    <t>Achat 01 cartouche noire</t>
  </si>
  <si>
    <t>Transport ville-bureau-bureau/cécile</t>
  </si>
  <si>
    <t>Facture/honoraire huissier</t>
  </si>
  <si>
    <t>salaire michel-janvier 17/ par chéque sgbs</t>
  </si>
  <si>
    <t>salaire E3-janvier 17/ par chéque sgbs</t>
  </si>
  <si>
    <t>salaire E4-janvier 17/ par chéque sgbs</t>
  </si>
  <si>
    <t>Indemnité E5 de stage-janvier 17/ par chéque sgbs</t>
  </si>
  <si>
    <t>salaire E6 DE stage -janvier 17/ par chéque sgbs</t>
  </si>
  <si>
    <t>pénalité billet d'avion charlotte cote d'ivoire</t>
  </si>
  <si>
    <t>Transport michel bureau-aeroport-maison</t>
  </si>
  <si>
    <t>transport</t>
  </si>
  <si>
    <t>transport huissier-ville-bureau-ville</t>
  </si>
  <si>
    <t>prestation maintenance informatique/lucas</t>
  </si>
  <si>
    <t>prestation</t>
  </si>
  <si>
    <t>Transport global pr 2 jours d'investigation E3</t>
  </si>
  <si>
    <t>Achat divers repas et raffraichissement</t>
  </si>
  <si>
    <t>Transport global pr 2 jours d'investigation E4</t>
  </si>
  <si>
    <t>Achat divers repas et raffraichissement E4</t>
  </si>
  <si>
    <t>Frais edition Extrait bancaire</t>
  </si>
  <si>
    <t>Bank charges</t>
  </si>
  <si>
    <t>Agios du 31/12/16 au 31/01</t>
  </si>
  <si>
    <t>03/01/SALF06F01</t>
  </si>
  <si>
    <t xml:space="preserve">03/01/SALF05F02 </t>
  </si>
  <si>
    <t xml:space="preserve">03/01/SALF07F03 </t>
  </si>
  <si>
    <t>03/01/SALF12F04</t>
  </si>
  <si>
    <t>03/01/SALF08F05</t>
  </si>
  <si>
    <t>03/01/SALF05F06</t>
  </si>
  <si>
    <t>04/01/SALF09AH</t>
  </si>
  <si>
    <t>04/01/SALF01F08</t>
  </si>
  <si>
    <t>04/01/SALF06AH</t>
  </si>
  <si>
    <t>04/01/SALF05AH</t>
  </si>
  <si>
    <t>04/01/SALF09F</t>
  </si>
  <si>
    <t>05/01/SALF06AH</t>
  </si>
  <si>
    <t>04/01/SALF10AH</t>
  </si>
  <si>
    <t>09/01/SALF06AH</t>
  </si>
  <si>
    <t>09/01/SALF11AH</t>
  </si>
  <si>
    <t>10/01/SALF06AH</t>
  </si>
  <si>
    <t>11/01/SALF06AH</t>
  </si>
  <si>
    <t>11/01/SALF11AH</t>
  </si>
  <si>
    <t>13/01/SALF06AH</t>
  </si>
  <si>
    <t>13/01/SALF10FAH</t>
  </si>
  <si>
    <t>16/01/SALF06AH</t>
  </si>
  <si>
    <t>Transport global/courses ville</t>
  </si>
  <si>
    <t>17/01/SALF06AH</t>
  </si>
  <si>
    <t>18/01/SALF06AH</t>
  </si>
  <si>
    <t>19/01/SALF06AH</t>
  </si>
  <si>
    <t>20/01/SALF06AH</t>
  </si>
  <si>
    <t>21/01/SALF06AH</t>
  </si>
  <si>
    <t>22/01/SALF06AH</t>
  </si>
  <si>
    <t>23/01/SALF06AH</t>
  </si>
  <si>
    <t>24/01/SALF06AH</t>
  </si>
  <si>
    <t>25/01/SALF06AH</t>
  </si>
  <si>
    <t>26/01/SALF06AH</t>
  </si>
  <si>
    <t>27/01/SALF06AH</t>
  </si>
  <si>
    <t>30/01/SALF06AH</t>
  </si>
  <si>
    <t xml:space="preserve">31/01/SALF11FAH </t>
  </si>
  <si>
    <t xml:space="preserve"> 02/01/2017</t>
  </si>
  <si>
    <t>Transport Global invest.du 18 au 20 janvier /E3</t>
  </si>
  <si>
    <t>prime de panier 3 jrs/E3</t>
  </si>
  <si>
    <t>Hebergement 2 nuitées invest.du 18 au 20 janvier /E3</t>
  </si>
  <si>
    <t>Solde comptable au 01/01/2017</t>
  </si>
  <si>
    <t>Solde comptable au 31/01/2017</t>
  </si>
  <si>
    <t>BONDERMAN 6</t>
  </si>
  <si>
    <t>USFWS EAGLE2</t>
  </si>
  <si>
    <t>Avance sur Salaire  Cécile janvier 17</t>
  </si>
  <si>
    <t>salaire charlotte-janvier 17/ par chéque sgbs</t>
  </si>
  <si>
    <t xml:space="preserve">Transport Global/ audience/kaolack.du 26 au 30 déc 16 </t>
  </si>
  <si>
    <t>Hebergement 3 nuitées invest.du 26 au 30 déc /</t>
  </si>
  <si>
    <t>prime de panier 4 jrs/</t>
  </si>
  <si>
    <t>Achat cartes crédit /téléphone</t>
  </si>
  <si>
    <t>Complément Salaire cécile décembre 16</t>
  </si>
  <si>
    <t xml:space="preserve">03/01/SALF07F07 </t>
  </si>
  <si>
    <t>03/01/SALF10FAH</t>
  </si>
  <si>
    <t>03/01/SALF06AH</t>
  </si>
  <si>
    <t>Transport semaine /Alioune</t>
  </si>
  <si>
    <t>Transport semaine /michel</t>
  </si>
  <si>
    <t>Transport 3jrs /E4</t>
  </si>
  <si>
    <t>Transport 3jrs /E3</t>
  </si>
  <si>
    <t>Indemnité de stage E5 décembre 16</t>
  </si>
  <si>
    <t>Indemnité de stage MODY décembre 16</t>
  </si>
  <si>
    <t>Loyer bureau décembre 16</t>
  </si>
  <si>
    <t>Frais huissier/Affaire Alioune/</t>
  </si>
  <si>
    <t>Solde Honoraire avocat/Maitre cissé</t>
  </si>
  <si>
    <t xml:space="preserve"> Lawyer fees</t>
  </si>
  <si>
    <t>Prestation juriste/Mohamed Diédhiou</t>
  </si>
  <si>
    <t>salaire Alioune janvier 17</t>
  </si>
  <si>
    <t>TOTAL TRANSFERT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</si>
</sst>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4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2" fontId="0" fillId="2" borderId="0" xfId="1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2" fontId="3" fillId="2" borderId="0" xfId="0" applyNumberFormat="1" applyFont="1" applyFill="1"/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43" fontId="7" fillId="0" borderId="0" xfId="1" applyFont="1" applyBorder="1"/>
    <xf numFmtId="0" fontId="0" fillId="0" borderId="0" xfId="0" applyAlignment="1"/>
    <xf numFmtId="43" fontId="7" fillId="0" borderId="0" xfId="1" applyFont="1" applyBorder="1" applyAlignment="1">
      <alignment horizontal="left"/>
    </xf>
    <xf numFmtId="2" fontId="1" fillId="2" borderId="0" xfId="1" applyNumberFormat="1" applyFont="1" applyFill="1" applyBorder="1" applyAlignment="1">
      <alignment horizontal="center"/>
    </xf>
    <xf numFmtId="0" fontId="1" fillId="2" borderId="0" xfId="0" applyFont="1" applyFill="1"/>
    <xf numFmtId="14" fontId="5" fillId="0" borderId="0" xfId="0" applyNumberFormat="1" applyFont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right"/>
    </xf>
    <xf numFmtId="2" fontId="5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65" fontId="9" fillId="0" borderId="4" xfId="1" applyNumberFormat="1" applyFont="1" applyBorder="1"/>
    <xf numFmtId="14" fontId="10" fillId="4" borderId="4" xfId="2" applyNumberFormat="1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9" fillId="0" borderId="0" xfId="0" applyFont="1"/>
    <xf numFmtId="164" fontId="11" fillId="0" borderId="4" xfId="0" applyNumberFormat="1" applyFont="1" applyBorder="1" applyAlignment="1">
      <alignment horizontal="left"/>
    </xf>
    <xf numFmtId="164" fontId="11" fillId="0" borderId="4" xfId="0" applyNumberFormat="1" applyFont="1" applyBorder="1"/>
    <xf numFmtId="165" fontId="10" fillId="5" borderId="4" xfId="3" applyNumberFormat="1" applyFont="1" applyFill="1" applyBorder="1"/>
    <xf numFmtId="165" fontId="10" fillId="0" borderId="4" xfId="3" applyNumberFormat="1" applyFont="1" applyFill="1" applyBorder="1"/>
    <xf numFmtId="14" fontId="9" fillId="6" borderId="4" xfId="4" applyNumberFormat="1" applyFont="1" applyFill="1" applyBorder="1"/>
    <xf numFmtId="164" fontId="9" fillId="6" borderId="4" xfId="4" applyNumberFormat="1" applyFont="1" applyFill="1" applyBorder="1"/>
    <xf numFmtId="165" fontId="9" fillId="6" borderId="4" xfId="3" applyNumberFormat="1" applyFont="1" applyFill="1" applyBorder="1"/>
    <xf numFmtId="43" fontId="9" fillId="6" borderId="4" xfId="1" applyFont="1" applyFill="1" applyBorder="1"/>
    <xf numFmtId="165" fontId="10" fillId="6" borderId="4" xfId="3" applyNumberFormat="1" applyFont="1" applyFill="1" applyBorder="1"/>
    <xf numFmtId="14" fontId="9" fillId="7" borderId="0" xfId="4" applyNumberFormat="1" applyFont="1" applyFill="1" applyBorder="1"/>
    <xf numFmtId="165" fontId="9" fillId="7" borderId="0" xfId="3" applyNumberFormat="1" applyFont="1" applyFill="1" applyBorder="1"/>
    <xf numFmtId="43" fontId="9" fillId="7" borderId="0" xfId="3" applyNumberFormat="1" applyFont="1" applyFill="1" applyBorder="1"/>
    <xf numFmtId="43" fontId="9" fillId="3" borderId="4" xfId="3" applyNumberFormat="1" applyFont="1" applyFill="1" applyBorder="1"/>
    <xf numFmtId="165" fontId="12" fillId="7" borderId="0" xfId="3" applyNumberFormat="1" applyFont="1" applyFill="1" applyBorder="1" applyAlignment="1">
      <alignment horizontal="center" vertical="center"/>
    </xf>
    <xf numFmtId="166" fontId="9" fillId="7" borderId="0" xfId="3" applyNumberFormat="1" applyFont="1" applyFill="1" applyBorder="1"/>
    <xf numFmtId="0" fontId="11" fillId="8" borderId="0" xfId="4" applyFont="1" applyFill="1"/>
    <xf numFmtId="43" fontId="10" fillId="0" borderId="0" xfId="3" applyNumberFormat="1" applyFont="1"/>
    <xf numFmtId="167" fontId="11" fillId="0" borderId="5" xfId="4" applyNumberFormat="1" applyFont="1" applyBorder="1"/>
    <xf numFmtId="167" fontId="11" fillId="0" borderId="6" xfId="4" applyNumberFormat="1" applyFont="1" applyBorder="1"/>
    <xf numFmtId="43" fontId="9" fillId="7" borderId="6" xfId="3" applyNumberFormat="1" applyFont="1" applyFill="1" applyBorder="1"/>
    <xf numFmtId="165" fontId="9" fillId="0" borderId="0" xfId="1" applyNumberFormat="1" applyFont="1"/>
    <xf numFmtId="165" fontId="9" fillId="0" borderId="7" xfId="1" applyNumberFormat="1" applyFont="1" applyBorder="1"/>
    <xf numFmtId="165" fontId="9" fillId="0" borderId="8" xfId="1" applyNumberFormat="1" applyFont="1" applyBorder="1"/>
    <xf numFmtId="165" fontId="9" fillId="0" borderId="9" xfId="1" applyNumberFormat="1" applyFont="1" applyBorder="1"/>
    <xf numFmtId="165" fontId="9" fillId="0" borderId="10" xfId="1" applyNumberFormat="1" applyFont="1" applyBorder="1"/>
    <xf numFmtId="165" fontId="9" fillId="0" borderId="11" xfId="1" applyNumberFormat="1" applyFont="1" applyBorder="1"/>
    <xf numFmtId="165" fontId="9" fillId="0" borderId="12" xfId="1" applyNumberFormat="1" applyFont="1" applyBorder="1"/>
    <xf numFmtId="43" fontId="10" fillId="0" borderId="13" xfId="3" applyNumberFormat="1" applyFont="1" applyBorder="1"/>
    <xf numFmtId="43" fontId="9" fillId="7" borderId="14" xfId="3" applyNumberFormat="1" applyFont="1" applyFill="1" applyBorder="1"/>
    <xf numFmtId="14" fontId="9" fillId="7" borderId="7" xfId="4" applyNumberFormat="1" applyFont="1" applyFill="1" applyBorder="1"/>
    <xf numFmtId="14" fontId="9" fillId="7" borderId="15" xfId="4" applyNumberFormat="1" applyFont="1" applyFill="1" applyBorder="1"/>
    <xf numFmtId="165" fontId="9" fillId="7" borderId="15" xfId="3" applyNumberFormat="1" applyFont="1" applyFill="1" applyBorder="1"/>
    <xf numFmtId="43" fontId="9" fillId="7" borderId="15" xfId="3" applyNumberFormat="1" applyFont="1" applyFill="1" applyBorder="1"/>
    <xf numFmtId="43" fontId="9" fillId="7" borderId="8" xfId="3" applyNumberFormat="1" applyFont="1" applyFill="1" applyBorder="1"/>
    <xf numFmtId="14" fontId="9" fillId="7" borderId="9" xfId="4" applyNumberFormat="1" applyFont="1" applyFill="1" applyBorder="1"/>
    <xf numFmtId="165" fontId="9" fillId="7" borderId="10" xfId="3" applyNumberFormat="1" applyFont="1" applyFill="1" applyBorder="1"/>
    <xf numFmtId="14" fontId="9" fillId="7" borderId="11" xfId="4" applyNumberFormat="1" applyFont="1" applyFill="1" applyBorder="1"/>
    <xf numFmtId="165" fontId="9" fillId="7" borderId="16" xfId="3" applyNumberFormat="1" applyFont="1" applyFill="1" applyBorder="1"/>
    <xf numFmtId="166" fontId="9" fillId="7" borderId="16" xfId="3" applyNumberFormat="1" applyFont="1" applyFill="1" applyBorder="1"/>
    <xf numFmtId="165" fontId="9" fillId="7" borderId="12" xfId="3" applyNumberFormat="1" applyFont="1" applyFill="1" applyBorder="1"/>
    <xf numFmtId="43" fontId="12" fillId="7" borderId="15" xfId="3" applyFont="1" applyFill="1" applyBorder="1"/>
    <xf numFmtId="14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center"/>
    </xf>
    <xf numFmtId="165" fontId="9" fillId="0" borderId="0" xfId="1" applyNumberFormat="1" applyFont="1" applyAlignment="1">
      <alignment horizontal="center"/>
    </xf>
    <xf numFmtId="0" fontId="13" fillId="2" borderId="0" xfId="0" applyFont="1" applyFill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Border="1"/>
    <xf numFmtId="0" fontId="5" fillId="2" borderId="0" xfId="0" applyNumberFormat="1" applyFont="1" applyFill="1" applyBorder="1" applyAlignment="1">
      <alignment horizontal="left" vertical="center"/>
    </xf>
    <xf numFmtId="0" fontId="11" fillId="0" borderId="0" xfId="0" applyFont="1"/>
    <xf numFmtId="0" fontId="9" fillId="0" borderId="19" xfId="0" applyFont="1" applyBorder="1"/>
    <xf numFmtId="0" fontId="9" fillId="0" borderId="20" xfId="0" applyFont="1" applyBorder="1"/>
    <xf numFmtId="0" fontId="11" fillId="9" borderId="19" xfId="0" applyFont="1" applyFill="1" applyBorder="1"/>
    <xf numFmtId="0" fontId="11" fillId="10" borderId="21" xfId="0" applyFont="1" applyFill="1" applyBorder="1"/>
    <xf numFmtId="0" fontId="9" fillId="0" borderId="22" xfId="0" applyFont="1" applyBorder="1"/>
    <xf numFmtId="0" fontId="11" fillId="10" borderId="17" xfId="0" applyFont="1" applyFill="1" applyBorder="1"/>
    <xf numFmtId="0" fontId="11" fillId="10" borderId="18" xfId="0" applyFont="1" applyFill="1" applyBorder="1"/>
    <xf numFmtId="14" fontId="5" fillId="2" borderId="0" xfId="0" applyNumberFormat="1" applyFont="1" applyFill="1" applyBorder="1" applyAlignment="1">
      <alignment horizont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 Salf" refreshedDate="42790.689772916667" createdVersion="5" refreshedVersion="5" minRefreshableVersion="3" recordCount="188">
  <cacheSource type="worksheet">
    <worksheetSource ref="A1:G1048576" sheet="DATAjanvier17"/>
  </cacheSource>
  <cacheFields count="7">
    <cacheField name="Date" numFmtId="0">
      <sharedItems containsDate="1" containsBlank="1" containsMixedTypes="1" minDate="2016-01-03T00:00:00" maxDate="2017-02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31">
        <s v="Personnel"/>
        <s v="Lawyer fees"/>
        <s v="Services"/>
        <s v="Telephone"/>
        <s v="Transport"/>
        <s v="Office Materials"/>
        <s v="Bonus"/>
        <s v="Internet"/>
        <s v="TravelExpenses"/>
        <s v="Travel subsistence"/>
        <s v="Bank charges"/>
        <s v="Court fees"/>
        <s v="Rent &amp; Utilities"/>
        <s v="Flight"/>
        <s v="Equipment"/>
        <s v="Trust building"/>
        <s v="Transfer fees"/>
        <s v=" Jail Visits"/>
        <s v="Jail Visits"/>
        <s v=" Bonus"/>
        <s v=" Lawyer fees"/>
        <s v="prestation"/>
        <m/>
        <s v=" Court fees" u="1"/>
        <s v="Office Material" u="1"/>
        <s v="TravelExpenses " u="1"/>
        <s v=" Trust building" u="1"/>
        <s v=" " u="1"/>
        <s v="Telephon" u="1"/>
        <s v=" Personnel" u="1"/>
        <s v=" Travel subsistenc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2">
        <s v="Office"/>
        <s v="Legal"/>
        <s v="investigations"/>
        <s v="Media"/>
        <s v="Operations"/>
        <s v=" Management"/>
        <s v="Management"/>
        <s v="Services"/>
        <m/>
        <s v="Bonus" u="1"/>
        <s v="External Relations" u="1"/>
        <s v=" Investigations" u="1"/>
      </sharedItems>
    </cacheField>
    <cacheField name="spent" numFmtId="0">
      <sharedItems containsString="0" containsBlank="1" containsNumber="1" containsInteger="1" minValue="200" maxValue="1000000"/>
    </cacheField>
    <cacheField name="nom" numFmtId="0">
      <sharedItems containsBlank="1"/>
    </cacheField>
    <cacheField name="donor" numFmtId="0">
      <sharedItems containsBlank="1" count="7">
        <s v="USFWS EAGLE2"/>
        <s v="BONDERMAN 6"/>
        <m/>
        <s v="USFWS EAGLE1" u="1"/>
        <s v="BONDERMAN 4" u="1"/>
        <s v="BONDERMAN 5" u="1"/>
        <s v="BORNFRE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us Salf" refreshedDate="42790.695971412038" createdVersion="4" refreshedVersion="5" minRefreshableVersion="3" recordCount="188">
  <cacheSource type="worksheet">
    <worksheetSource ref="A1:I1048576" sheet="DATAjanvier17"/>
  </cacheSource>
  <cacheFields count="9">
    <cacheField name="Date" numFmtId="0">
      <sharedItems containsDate="1" containsBlank="1" containsMixedTypes="1" minDate="2016-01-03T00:00:00" maxDate="2017-02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/>
    </cacheField>
    <cacheField name="spent" numFmtId="0">
      <sharedItems containsString="0" containsBlank="1" containsNumber="1" containsInteger="1" minValue="200" maxValue="1000000"/>
    </cacheField>
    <cacheField name="nom" numFmtId="0">
      <sharedItems containsBlank="1" count="20">
        <s v="SGBS"/>
        <s v="E5"/>
        <s v="Mody"/>
        <s v="Cécile"/>
        <s v="Michel"/>
        <s v="Alioune"/>
        <s v="E4"/>
        <s v="E3"/>
        <s v="Seynabou"/>
        <s v="charlotte"/>
        <s v="E6"/>
        <s v="Lucas"/>
        <s v="Mohamed"/>
        <s v=" "/>
        <m/>
        <s v="Cecile" u="1"/>
        <s v="E2" u="1"/>
        <s v="Alain" u="1"/>
        <s v="CBAO" u="1"/>
        <s v="danielle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">
  <r>
    <s v=" "/>
    <s v="Salaire Michel décembre 16"/>
    <x v="0"/>
    <x v="0"/>
    <n v="230000"/>
    <s v="SGBS"/>
    <x v="0"/>
  </r>
  <r>
    <d v="2017-01-03T00:00:00"/>
    <s v="Salaire Alioune décembre 16"/>
    <x v="0"/>
    <x v="1"/>
    <n v="220000"/>
    <s v="SGBS"/>
    <x v="0"/>
  </r>
  <r>
    <d v="2017-01-03T00:00:00"/>
    <s v="Salaire E3 décembre 16"/>
    <x v="0"/>
    <x v="2"/>
    <n v="150000"/>
    <s v="SGBS"/>
    <x v="1"/>
  </r>
  <r>
    <d v="2017-01-03T00:00:00"/>
    <s v="Indemnité de stage E6 décembre 16"/>
    <x v="0"/>
    <x v="2"/>
    <n v="50000"/>
    <s v="SGBS"/>
    <x v="1"/>
  </r>
  <r>
    <d v="2017-01-03T00:00:00"/>
    <s v="Salaire E4 décembre 16"/>
    <x v="0"/>
    <x v="2"/>
    <n v="105000"/>
    <s v="SGBS"/>
    <x v="1"/>
  </r>
  <r>
    <d v="2017-01-03T00:00:00"/>
    <s v="Indemnité de stage E5 décembre 16"/>
    <x v="0"/>
    <x v="2"/>
    <n v="30000"/>
    <s v="E5"/>
    <x v="1"/>
  </r>
  <r>
    <d v="2017-01-03T00:00:00"/>
    <s v="Indemnité de stage MODY décembre 16"/>
    <x v="0"/>
    <x v="3"/>
    <n v="30000"/>
    <s v="Mody"/>
    <x v="1"/>
  </r>
  <r>
    <d v="2016-01-03T00:00:00"/>
    <s v="Solde Honoraire avocat/audience kaolack"/>
    <x v="1"/>
    <x v="1"/>
    <n v="350000"/>
    <s v="SGBS"/>
    <x v="0"/>
  </r>
  <r>
    <d v="2017-01-03T00:00:00"/>
    <s v=" Prestation société noflaay/décembre 16/fem de ménage"/>
    <x v="2"/>
    <x v="0"/>
    <n v="110750"/>
    <s v="SGBS"/>
    <x v="0"/>
  </r>
  <r>
    <d v="2017-01-03T00:00:00"/>
    <s v="Complément Salaire cécile décembre 16"/>
    <x v="0"/>
    <x v="0"/>
    <n v="100000"/>
    <s v="Cécile"/>
    <x v="0"/>
  </r>
  <r>
    <d v="2017-01-03T00:00:00"/>
    <s v="seedo 1iére quinzaine"/>
    <x v="3"/>
    <x v="0"/>
    <n v="250000"/>
    <s v="Michel"/>
    <x v="0"/>
  </r>
  <r>
    <d v="2017-01-03T00:00:00"/>
    <s v="Transport semaine /Alioune"/>
    <x v="4"/>
    <x v="1"/>
    <n v="12500"/>
    <s v="Alioune"/>
    <x v="0"/>
  </r>
  <r>
    <d v="2017-01-03T00:00:00"/>
    <s v="Transport semaine /michel"/>
    <x v="4"/>
    <x v="0"/>
    <n v="12500"/>
    <s v="Michel"/>
    <x v="0"/>
  </r>
  <r>
    <d v="2017-01-03T00:00:00"/>
    <s v="Transport 3jrs /E4"/>
    <x v="4"/>
    <x v="2"/>
    <n v="7000"/>
    <s v="E4"/>
    <x v="1"/>
  </r>
  <r>
    <d v="2017-01-03T00:00:00"/>
    <s v="Transport 3jrs /E3"/>
    <x v="4"/>
    <x v="2"/>
    <n v="6000"/>
    <s v="E3"/>
    <x v="1"/>
  </r>
  <r>
    <d v="2017-01-04T00:00:00"/>
    <s v="Indemnité de stage seynabou décembre 16"/>
    <x v="0"/>
    <x v="1"/>
    <n v="65000"/>
    <s v="SGBS"/>
    <x v="0"/>
  </r>
  <r>
    <d v="2017-01-04T00:00:00"/>
    <s v="Achat divers fournitures de bureau"/>
    <x v="5"/>
    <x v="0"/>
    <n v="139023"/>
    <s v="SGBS"/>
    <x v="0"/>
  </r>
  <r>
    <d v="2017-01-04T00:00:00"/>
    <s v="Bonus opération kaolack/Alioune"/>
    <x v="6"/>
    <x v="4"/>
    <n v="70000"/>
    <s v="SGBS"/>
    <x v="1"/>
  </r>
  <r>
    <d v="2017-01-04T00:00:00"/>
    <s v="Bonus opération kaolack/seynabou"/>
    <x v="6"/>
    <x v="4"/>
    <n v="70000"/>
    <s v="SGBS"/>
    <x v="1"/>
  </r>
  <r>
    <d v="2017-01-04T00:00:00"/>
    <s v="Transport 9 jours-maison-bueau-maison/intérim bureau/déc16"/>
    <x v="4"/>
    <x v="0"/>
    <n v="16000"/>
    <s v="Michel"/>
    <x v="0"/>
  </r>
  <r>
    <d v="2017-01-04T00:00:00"/>
    <s v="complément bonus opération Seynabou "/>
    <x v="6"/>
    <x v="4"/>
    <n v="6500"/>
    <s v="Seynabou"/>
    <x v="1"/>
  </r>
  <r>
    <d v="2017-01-04T00:00:00"/>
    <s v="Transport Michel bureau- Inspection du travail-bureau"/>
    <x v="4"/>
    <x v="0"/>
    <n v="4500"/>
    <s v="Michel"/>
    <x v="0"/>
  </r>
  <r>
    <d v="2017-01-04T00:00:00"/>
    <s v="Transport Mody /courses ville pr achat Aller/Retour"/>
    <x v="4"/>
    <x v="0"/>
    <n v="4000"/>
    <s v="Mody"/>
    <x v="0"/>
  </r>
  <r>
    <d v="2017-01-04T00:00:00"/>
    <s v="Interne bureaut decembre 16"/>
    <x v="7"/>
    <x v="0"/>
    <n v="29000"/>
    <s v="Michel"/>
    <x v="0"/>
  </r>
  <r>
    <d v="2017-01-04T00:00:00"/>
    <s v="Transport ville/paiement internet Aller/Retour"/>
    <x v="4"/>
    <x v="0"/>
    <n v="4000"/>
    <s v="Michel"/>
    <x v="0"/>
  </r>
  <r>
    <d v="2017-01-04T00:00:00"/>
    <s v="copies+reluire documents/seynabou"/>
    <x v="5"/>
    <x v="0"/>
    <n v="30500"/>
    <s v="Seynabou"/>
    <x v="0"/>
  </r>
  <r>
    <d v="2017-01-05T00:00:00"/>
    <s v="Frais de Visa Cécile/Gabon"/>
    <x v="8"/>
    <x v="0"/>
    <n v="50000"/>
    <s v="Cécile"/>
    <x v="0"/>
  </r>
  <r>
    <d v="2017-01-05T00:00:00"/>
    <s v="Transport Mody /courses ville pr visa / cécile"/>
    <x v="4"/>
    <x v="0"/>
    <n v="5000"/>
    <s v="Mody"/>
    <x v="0"/>
  </r>
  <r>
    <d v="2017-01-05T00:00:00"/>
    <s v="Transport Michel plusieurs courses/3 jours"/>
    <x v="4"/>
    <x v="0"/>
    <n v="15000"/>
    <s v="Michel"/>
    <x v="0"/>
  </r>
  <r>
    <d v="2017-01-05T00:00:00"/>
    <s v="Transport Mody /courses ville pr visa / cécile"/>
    <x v="4"/>
    <x v="0"/>
    <n v="5000"/>
    <s v="Mody"/>
    <x v="0"/>
  </r>
  <r>
    <d v="2017-01-09T00:00:00"/>
    <s v="Transport Michel bureau- sgbs-bureau"/>
    <x v="4"/>
    <x v="0"/>
    <n v="3000"/>
    <s v="Michel"/>
    <x v="0"/>
  </r>
  <r>
    <d v="2017-01-09T00:00:00"/>
    <s v="Transport Global/ audience/kaolack.du 26 au 30 déc 16 "/>
    <x v="4"/>
    <x v="1"/>
    <n v="36000"/>
    <s v="Seynabou"/>
    <x v="1"/>
  </r>
  <r>
    <d v="2017-01-09T00:00:00"/>
    <s v="Hebergement 3 nuitées invest.du 26 au 30 déc /"/>
    <x v="9"/>
    <x v="1"/>
    <n v="39000"/>
    <s v="Seynabou"/>
    <x v="1"/>
  </r>
  <r>
    <d v="2017-01-09T00:00:00"/>
    <s v="prime de panier 4 jrs/"/>
    <x v="9"/>
    <x v="1"/>
    <n v="20000"/>
    <s v="Seynabou"/>
    <x v="1"/>
  </r>
  <r>
    <d v="2017-01-09T00:00:00"/>
    <s v="Achat cartes crédit /téléphone"/>
    <x v="3"/>
    <x v="1"/>
    <n v="5000"/>
    <s v="Seynabou"/>
    <x v="1"/>
  </r>
  <r>
    <d v="2017-01-09T00:00:00"/>
    <s v="Transport Cécile bureau- commissariatl-bureau"/>
    <x v="4"/>
    <x v="0"/>
    <n v="6500"/>
    <s v="Cécile"/>
    <x v="0"/>
  </r>
  <r>
    <d v="2017-01-09T00:00:00"/>
    <s v="Transport Michel semaines 5jrs "/>
    <x v="4"/>
    <x v="0"/>
    <n v="12500"/>
    <s v="Michel"/>
    <x v="0"/>
  </r>
  <r>
    <d v="2017-01-09T00:00:00"/>
    <s v="Transport E3 semaines 5jrs "/>
    <x v="4"/>
    <x v="2"/>
    <n v="12500"/>
    <s v="E3"/>
    <x v="1"/>
  </r>
  <r>
    <d v="2017-01-09T00:00:00"/>
    <s v="Transport E4 semaines 5jrs "/>
    <x v="4"/>
    <x v="2"/>
    <n v="10000"/>
    <s v="E4"/>
    <x v="1"/>
  </r>
  <r>
    <d v="2017-01-09T00:00:00"/>
    <s v="Frais edition Extrait bancaire"/>
    <x v="10"/>
    <x v="0"/>
    <n v="8775"/>
    <s v="SGBS"/>
    <x v="0"/>
  </r>
  <r>
    <d v="2017-01-10T00:00:00"/>
    <s v="Transport Cécile bureau- tribunal-bureau"/>
    <x v="4"/>
    <x v="0"/>
    <n v="4000"/>
    <s v="Cécile"/>
    <x v="0"/>
  </r>
  <r>
    <d v="2017-01-10T00:00:00"/>
    <s v="Transport Cécile bureau- Inspection-bureau"/>
    <x v="4"/>
    <x v="0"/>
    <n v="4000"/>
    <s v="Cécile"/>
    <x v="0"/>
  </r>
  <r>
    <d v="2017-01-10T00:00:00"/>
    <s v="Transport Cécile bureau- avocatl-bureau"/>
    <x v="4"/>
    <x v="0"/>
    <n v="4000"/>
    <s v="Cécile"/>
    <x v="0"/>
  </r>
  <r>
    <d v="2017-01-11T00:00:00"/>
    <s v="Frais huissier/Affaire Alioune"/>
    <x v="11"/>
    <x v="1"/>
    <n v="39000"/>
    <s v="Cécile"/>
    <x v="0"/>
  </r>
  <r>
    <d v="2017-01-11T00:00:00"/>
    <s v="Transport Cécile bureau- avocatl-bureau-tribunal-bureau"/>
    <x v="4"/>
    <x v="0"/>
    <n v="10500"/>
    <s v="Cécile"/>
    <x v="0"/>
  </r>
  <r>
    <d v="2017-01-11T00:00:00"/>
    <s v="Avance Honoraire Avocat DIAGNE/Affaire Alioune"/>
    <x v="1"/>
    <x v="1"/>
    <n v="300000"/>
    <s v="SGBS"/>
    <x v="0"/>
  </r>
  <r>
    <d v="2017-01-11T00:00:00"/>
    <s v="Transport Mody /ambassade Gabon Aller/Retour"/>
    <x v="4"/>
    <x v="0"/>
    <n v="4000"/>
    <s v="Mody"/>
    <x v="0"/>
  </r>
  <r>
    <d v="2017-01-11T00:00:00"/>
    <s v="Loyer bureau décembre 16"/>
    <x v="12"/>
    <x v="0"/>
    <n v="233100"/>
    <s v="SGBS"/>
    <x v="0"/>
  </r>
  <r>
    <d v="2017-01-13T00:00:00"/>
    <s v="Transport cécile-bureau-aéroport-bureau"/>
    <x v="4"/>
    <x v="0"/>
    <n v="20000"/>
    <s v="Cécile"/>
    <x v="0"/>
  </r>
  <r>
    <d v="2017-01-13T00:00:00"/>
    <s v="Avance sur Salaire  Cécile janvier 17"/>
    <x v="0"/>
    <x v="0"/>
    <n v="350000"/>
    <s v="Cécile"/>
    <x v="0"/>
  </r>
  <r>
    <d v="2017-01-13T00:00:00"/>
    <s v="Transport Michel bureau- inspection-bureau"/>
    <x v="4"/>
    <x v="0"/>
    <n v="6000"/>
    <s v="Michel"/>
    <x v="0"/>
  </r>
  <r>
    <d v="2017-01-16T00:00:00"/>
    <s v="Achat divers produits d'entretien"/>
    <x v="5"/>
    <x v="0"/>
    <n v="16100"/>
    <s v="Michel"/>
    <x v="0"/>
  </r>
  <r>
    <d v="2017-01-16T00:00:00"/>
    <s v="Transport Michel semaines 5jrs "/>
    <x v="4"/>
    <x v="0"/>
    <n v="12500"/>
    <s v="Michel"/>
    <x v="0"/>
  </r>
  <r>
    <d v="2017-01-16T00:00:00"/>
    <s v="Transport E3 semaines 2jrs "/>
    <x v="4"/>
    <x v="2"/>
    <n v="5000"/>
    <s v="E3"/>
    <x v="1"/>
  </r>
  <r>
    <d v="2017-01-16T00:00:00"/>
    <s v="Transport E4 semaines 2jrs "/>
    <x v="4"/>
    <x v="2"/>
    <n v="4000"/>
    <s v="E4"/>
    <x v="1"/>
  </r>
  <r>
    <d v="2017-01-16T00:00:00"/>
    <s v="Transport Mody /ambassade cote d'ivoire Aller/Retour"/>
    <x v="4"/>
    <x v="0"/>
    <n v="5000"/>
    <s v="Mody"/>
    <x v="0"/>
  </r>
  <r>
    <d v="2017-01-16T00:00:00"/>
    <s v="Transport Mody /ambassade cote d'ivoire Aller/Retour"/>
    <x v="4"/>
    <x v="0"/>
    <n v="5000"/>
    <s v="Mody"/>
    <x v="0"/>
  </r>
  <r>
    <d v="2017-01-16T00:00:00"/>
    <s v="Achat billet d'avion charlotte/Cote divoire"/>
    <x v="13"/>
    <x v="5"/>
    <n v="229000"/>
    <s v="charlotte"/>
    <x v="0"/>
  </r>
  <r>
    <d v="2017-01-16T00:00:00"/>
    <s v="Frais de visa /Cote divoire"/>
    <x v="8"/>
    <x v="5"/>
    <n v="38000"/>
    <s v="charlotte"/>
    <x v="0"/>
  </r>
  <r>
    <d v="2017-01-16T00:00:00"/>
    <s v="Frais de rendez vous/Ambassade cote divoire"/>
    <x v="8"/>
    <x v="5"/>
    <n v="3300"/>
    <s v="charlotte"/>
    <x v="0"/>
  </r>
  <r>
    <d v="2017-01-16T00:00:00"/>
    <s v="Transport global/courses ville"/>
    <x v="4"/>
    <x v="5"/>
    <n v="11000"/>
    <s v="charlotte"/>
    <x v="0"/>
  </r>
  <r>
    <d v="2016-01-16T00:00:00"/>
    <s v="Frais de huissier/Dossier Alioune"/>
    <x v="11"/>
    <x v="1"/>
    <n v="70000"/>
    <s v="SGBS"/>
    <x v="0"/>
  </r>
  <r>
    <d v="2017-01-16T00:00:00"/>
    <s v="Complément Salaire charlotte  décembre 16"/>
    <x v="0"/>
    <x v="5"/>
    <n v="500000"/>
    <s v="SGBS"/>
    <x v="0"/>
  </r>
  <r>
    <d v="2017-01-16T00:00:00"/>
    <s v="Frais de réparation ordinateur"/>
    <x v="2"/>
    <x v="0"/>
    <n v="124632"/>
    <s v="SGBS"/>
    <x v="0"/>
  </r>
  <r>
    <d v="2017-01-16T00:00:00"/>
    <s v="Achat 3 coques de téléphone"/>
    <x v="14"/>
    <x v="0"/>
    <n v="68679"/>
    <s v="SGBS"/>
    <x v="0"/>
  </r>
  <r>
    <d v="2017-01-16T00:00:00"/>
    <s v="Transport Mody /bureau-aéroport-maison "/>
    <x v="4"/>
    <x v="0"/>
    <n v="5000"/>
    <s v="Mody"/>
    <x v="0"/>
  </r>
  <r>
    <d v="2017-01-16T00:00:00"/>
    <s v="Transport Michel /sgbs-bureau "/>
    <x v="4"/>
    <x v="0"/>
    <n v="1500"/>
    <s v="Michel"/>
    <x v="0"/>
  </r>
  <r>
    <d v="2017-01-16T00:00:00"/>
    <s v="seedo 1iére quinzaine"/>
    <x v="3"/>
    <x v="0"/>
    <n v="207000"/>
    <s v="Michel"/>
    <x v="0"/>
  </r>
  <r>
    <d v="2017-01-16T00:00:00"/>
    <s v="Transport Cécile bureau- ville-bureau"/>
    <x v="4"/>
    <x v="0"/>
    <n v="12000"/>
    <s v="charlotte"/>
    <x v="0"/>
  </r>
  <r>
    <d v="2017-01-16T00:00:00"/>
    <s v="Achat multiprises"/>
    <x v="5"/>
    <x v="0"/>
    <n v="18370"/>
    <s v="charlotte"/>
    <x v="0"/>
  </r>
  <r>
    <d v="2017-01-16T00:00:00"/>
    <s v="Loyer bureau janvier 17"/>
    <x v="12"/>
    <x v="0"/>
    <n v="233100"/>
    <s v="SGBS"/>
    <x v="0"/>
  </r>
  <r>
    <d v="2017-01-17T00:00:00"/>
    <s v="Indemnités de fin de contrat /seynabou LO"/>
    <x v="0"/>
    <x v="1"/>
    <n v="150111"/>
    <s v="SGBS"/>
    <x v="0"/>
  </r>
  <r>
    <d v="2017-01-17T00:00:00"/>
    <s v="Frais de visa charlotte/cote divoire/payez en ligne"/>
    <x v="8"/>
    <x v="6"/>
    <n v="68679"/>
    <s v="SGBS"/>
    <x v="0"/>
  </r>
  <r>
    <d v="2017-01-17T00:00:00"/>
    <s v="Transport Mody /pr visa charlotte"/>
    <x v="4"/>
    <x v="0"/>
    <n v="5000"/>
    <s v="Mody"/>
    <x v="0"/>
  </r>
  <r>
    <d v="2017-01-17T00:00:00"/>
    <s v="Transport Global invest.du 18 au 20 janvier /E3"/>
    <x v="4"/>
    <x v="2"/>
    <n v="30220"/>
    <s v="E3"/>
    <x v="1"/>
  </r>
  <r>
    <d v="2017-01-17T00:00:00"/>
    <s v="Hebergement 2 nuitées invest.du 18 au 20 janvier /E3"/>
    <x v="9"/>
    <x v="2"/>
    <n v="26000"/>
    <s v="E3"/>
    <x v="1"/>
  </r>
  <r>
    <d v="2017-01-17T00:00:00"/>
    <s v="prime de panier 3 jrs/E3"/>
    <x v="9"/>
    <x v="2"/>
    <n v="10000"/>
    <s v="E3"/>
    <x v="1"/>
  </r>
  <r>
    <d v="2017-01-17T00:00:00"/>
    <s v="Achat repas et raffraichissement /E5"/>
    <x v="15"/>
    <x v="2"/>
    <n v="5000"/>
    <s v="E3"/>
    <x v="1"/>
  </r>
  <r>
    <d v="2017-01-17T00:00:00"/>
    <s v="Frais d'hebergement hotel 3 nuitées"/>
    <x v="9"/>
    <x v="2"/>
    <n v="39000"/>
    <s v="E4"/>
    <x v="1"/>
  </r>
  <r>
    <d v="2017-01-17T00:00:00"/>
    <s v="prime de panier 3 jrs/E4"/>
    <x v="4"/>
    <x v="2"/>
    <n v="15000"/>
    <s v="E4"/>
    <x v="1"/>
  </r>
  <r>
    <d v="2017-01-17T00:00:00"/>
    <s v="Achat repas et raffraichissement /E4"/>
    <x v="15"/>
    <x v="2"/>
    <n v="5000"/>
    <s v="E5"/>
    <x v="1"/>
  </r>
  <r>
    <d v="2017-01-17T00:00:00"/>
    <s v="Déplacement Cumulé invest.du 18 au 20 janvier /E6"/>
    <x v="4"/>
    <x v="2"/>
    <n v="6000"/>
    <s v="E6"/>
    <x v="1"/>
  </r>
  <r>
    <d v="2017-01-17T00:00:00"/>
    <s v="Achat repas et raffraichissement /E6"/>
    <x v="15"/>
    <x v="2"/>
    <n v="5000"/>
    <s v="E6"/>
    <x v="1"/>
  </r>
  <r>
    <d v="2017-01-17T00:00:00"/>
    <s v="prime de panier 3 jrs/E6"/>
    <x v="9"/>
    <x v="2"/>
    <n v="15000"/>
    <s v="E6"/>
    <x v="1"/>
  </r>
  <r>
    <d v="2017-01-17T00:00:00"/>
    <s v="Transport Global invest.du 18 au 20 janvier /E6"/>
    <x v="4"/>
    <x v="2"/>
    <n v="19100"/>
    <s v="E6"/>
    <x v="1"/>
  </r>
  <r>
    <d v="2017-01-17T00:00:00"/>
    <s v="Transport Global invest.du 18 au 20 janvier /E5"/>
    <x v="4"/>
    <x v="2"/>
    <n v="53000"/>
    <s v="E5"/>
    <x v="1"/>
  </r>
  <r>
    <d v="2017-01-17T00:00:00"/>
    <s v="prime de panier 3 jrs/E5"/>
    <x v="4"/>
    <x v="2"/>
    <n v="15000"/>
    <s v="E5"/>
    <x v="1"/>
  </r>
  <r>
    <d v="2017-01-17T00:00:00"/>
    <s v="Achat repas et raffraichissement /E5"/>
    <x v="15"/>
    <x v="2"/>
    <n v="5000"/>
    <s v="E5"/>
    <x v="1"/>
  </r>
  <r>
    <d v="2017-01-17T00:00:00"/>
    <s v="Travaux de menuserie + main d'œuvre"/>
    <x v="2"/>
    <x v="0"/>
    <n v="58500"/>
    <s v="charlotte"/>
    <x v="0"/>
  </r>
  <r>
    <d v="2017-01-17T00:00:00"/>
    <s v="Achat matériel de ménage"/>
    <x v="5"/>
    <x v="0"/>
    <n v="6000"/>
    <s v="Mody"/>
    <x v="0"/>
  </r>
  <r>
    <d v="2017-01-17T00:00:00"/>
    <s v="Transport Charlotte  /bureau-ambassade-ville-bureau "/>
    <x v="4"/>
    <x v="6"/>
    <n v="7000"/>
    <s v="charlotte"/>
    <x v="0"/>
  </r>
  <r>
    <d v="2017-01-17T00:00:00"/>
    <s v="Frais de huissier/Dossier Alioune"/>
    <x v="11"/>
    <x v="1"/>
    <n v="35000"/>
    <s v="SGBS"/>
    <x v="0"/>
  </r>
  <r>
    <d v="2017-01-18T00:00:00"/>
    <s v="Transport Michel /Maison-inpection du travail-bureau"/>
    <x v="4"/>
    <x v="0"/>
    <n v="3500"/>
    <s v="Michel"/>
    <x v="0"/>
  </r>
  <r>
    <d v="2017-01-18T00:00:00"/>
    <s v="Transport Charlotte-diverses courses en ville"/>
    <x v="4"/>
    <x v="0"/>
    <n v="10000"/>
    <s v="charlotte"/>
    <x v="0"/>
  </r>
  <r>
    <d v="2017-01-19T00:00:00"/>
    <s v="Transport Michel /bureau-sgbs-bureau "/>
    <x v="4"/>
    <x v="0"/>
    <n v="2000"/>
    <s v="Michel"/>
    <x v="0"/>
  </r>
  <r>
    <d v="2017-01-19T00:00:00"/>
    <s v="Transport Mody /pr retrait visa charlotte"/>
    <x v="4"/>
    <x v="0"/>
    <n v="4500"/>
    <s v="Mody"/>
    <x v="0"/>
  </r>
  <r>
    <d v="2017-01-19T00:00:00"/>
    <s v="Bonus prestation informatique/cote d'ivoire"/>
    <x v="2"/>
    <x v="0"/>
    <n v="200000"/>
    <s v="Lucas"/>
    <x v="0"/>
  </r>
  <r>
    <d v="2017-01-19T00:00:00"/>
    <s v="Achat Fourniture de bureau"/>
    <x v="5"/>
    <x v="0"/>
    <n v="39676"/>
    <s v="Mody"/>
    <x v="0"/>
  </r>
  <r>
    <d v="2017-01-20T00:00:00"/>
    <s v="Indemnités de fin de contrat /Mody DIOP"/>
    <x v="0"/>
    <x v="3"/>
    <n v="146870"/>
    <s v="SGBS"/>
    <x v="0"/>
  </r>
  <r>
    <d v="2017-01-20T00:00:00"/>
    <s v="Frais d'envoi documents/DHL"/>
    <x v="16"/>
    <x v="6"/>
    <n v="30000"/>
    <s v="Michel"/>
    <x v="0"/>
  </r>
  <r>
    <d v="2017-01-20T00:00:00"/>
    <s v="Transport Michel /bureau-DHL-Maison "/>
    <x v="4"/>
    <x v="0"/>
    <n v="5000"/>
    <s v="Michel"/>
    <x v="0"/>
  </r>
  <r>
    <d v="2017-01-20T00:00:00"/>
    <s v="Transport Charlotte  /bureau-aéroport "/>
    <x v="4"/>
    <x v="6"/>
    <n v="5000"/>
    <s v="charlotte"/>
    <x v="0"/>
  </r>
  <r>
    <d v="2017-01-21T00:00:00"/>
    <s v="Transport Michel /semaine (5jrs)"/>
    <x v="4"/>
    <x v="0"/>
    <n v="12500"/>
    <s v="Michel"/>
    <x v="0"/>
  </r>
  <r>
    <d v="2017-01-21T00:00:00"/>
    <s v="Transport E3 / 2jours"/>
    <x v="4"/>
    <x v="2"/>
    <n v="5000"/>
    <s v="E3"/>
    <x v="1"/>
  </r>
  <r>
    <d v="2017-01-21T00:00:00"/>
    <s v="Transport E4 / 2jours"/>
    <x v="4"/>
    <x v="2"/>
    <n v="4000"/>
    <s v="E4"/>
    <x v="1"/>
  </r>
  <r>
    <d v="2017-01-22T00:00:00"/>
    <s v="Transport bureau-aéroport-bureau/cécile"/>
    <x v="4"/>
    <x v="4"/>
    <n v="10000"/>
    <s v="Cécile"/>
    <x v="1"/>
  </r>
  <r>
    <d v="2017-01-22T00:00:00"/>
    <s v="Transport bureau-deef-bureau/cécile"/>
    <x v="4"/>
    <x v="4"/>
    <n v="4000"/>
    <s v="Cécile"/>
    <x v="1"/>
  </r>
  <r>
    <d v="2017-01-22T00:00:00"/>
    <s v="prestation traducteur"/>
    <x v="2"/>
    <x v="0"/>
    <n v="2000"/>
    <s v="Cécile"/>
    <x v="0"/>
  </r>
  <r>
    <d v="2017-01-22T00:00:00"/>
    <s v="Frais juriste /Affaire vente d'oiseaux vers Espagne"/>
    <x v="11"/>
    <x v="1"/>
    <n v="10000"/>
    <s v="Cécile"/>
    <x v="1"/>
  </r>
  <r>
    <d v="2017-01-22T00:00:00"/>
    <s v="Achat repas et raffraichissement traficant"/>
    <x v="17"/>
    <x v="1"/>
    <n v="6000"/>
    <s v="Cécile"/>
    <x v="1"/>
  </r>
  <r>
    <d v="2017-01-23T00:00:00"/>
    <s v="Transport bureau-gendarmerie-bureau/cécile"/>
    <x v="4"/>
    <x v="4"/>
    <n v="4000"/>
    <s v="Cécile"/>
    <x v="1"/>
  </r>
  <r>
    <d v="2017-01-23T00:00:00"/>
    <s v="prestation traducteur"/>
    <x v="2"/>
    <x v="0"/>
    <n v="2000"/>
    <s v="Cécile"/>
    <x v="1"/>
  </r>
  <r>
    <d v="2017-01-23T00:00:00"/>
    <s v="Achat repas et raffraichissement traficant"/>
    <x v="17"/>
    <x v="1"/>
    <n v="5700"/>
    <s v="Cécile"/>
    <x v="1"/>
  </r>
  <r>
    <d v="2017-01-23T00:00:00"/>
    <s v="Mise en marche Nouveau Télephone/Cécile"/>
    <x v="2"/>
    <x v="0"/>
    <n v="10000"/>
    <s v="Cécile"/>
    <x v="1"/>
  </r>
  <r>
    <d v="2017-01-24T00:00:00"/>
    <s v="Achat un (1) pile /batterie"/>
    <x v="5"/>
    <x v="0"/>
    <n v="200"/>
    <s v="Cécile"/>
    <x v="0"/>
  </r>
  <r>
    <d v="2017-01-24T00:00:00"/>
    <s v="Transport bureau-gendarmerie-bureau/cécile"/>
    <x v="4"/>
    <x v="4"/>
    <n v="4000"/>
    <s v="Cécile"/>
    <x v="1"/>
  </r>
  <r>
    <d v="2017-01-24T00:00:00"/>
    <s v="Frais juriste /Affaire vente d'oiseaux vers Espagne"/>
    <x v="11"/>
    <x v="1"/>
    <n v="10000"/>
    <s v="Cécile"/>
    <x v="1"/>
  </r>
  <r>
    <d v="2017-01-24T00:00:00"/>
    <s v="prestation traducteur"/>
    <x v="2"/>
    <x v="0"/>
    <n v="2000"/>
    <s v="Cécile"/>
    <x v="0"/>
  </r>
  <r>
    <d v="2017-01-24T00:00:00"/>
    <s v="Achat repas et raffraichissement 2 traficants"/>
    <x v="18"/>
    <x v="1"/>
    <n v="14000"/>
    <s v="Cécile"/>
    <x v="0"/>
  </r>
  <r>
    <d v="2017-01-11T00:00:00"/>
    <s v="Avance Honoraire Avocat DIAGNE/Affaire Alain"/>
    <x v="1"/>
    <x v="1"/>
    <n v="250000"/>
    <s v="SGBS"/>
    <x v="0"/>
  </r>
  <r>
    <d v="2017-01-25T00:00:00"/>
    <s v="Epicerie du bureau"/>
    <x v="5"/>
    <x v="0"/>
    <n v="5400"/>
    <s v="Cécile"/>
    <x v="0"/>
  </r>
  <r>
    <d v="2017-01-25T00:00:00"/>
    <s v="Transport bureau-gendarmerie-bureau/cécile"/>
    <x v="4"/>
    <x v="4"/>
    <n v="3000"/>
    <s v="Cécile"/>
    <x v="1"/>
  </r>
  <r>
    <d v="2017-01-25T00:00:00"/>
    <s v="Achat repas et raffraichissement traficant"/>
    <x v="17"/>
    <x v="1"/>
    <n v="6000"/>
    <s v="Cécile"/>
    <x v="1"/>
  </r>
  <r>
    <d v="2017-01-25T00:00:00"/>
    <s v="Transport global pr 2 jours d'investigation E3"/>
    <x v="4"/>
    <x v="2"/>
    <n v="14500"/>
    <s v="E3"/>
    <x v="1"/>
  </r>
  <r>
    <d v="2017-01-25T00:00:00"/>
    <s v="Achat divers repas et raffraichissement"/>
    <x v="15"/>
    <x v="2"/>
    <n v="8000"/>
    <s v="E3"/>
    <x v="1"/>
  </r>
  <r>
    <d v="2017-01-25T00:00:00"/>
    <s v="Transport global pr 2 jours d'investigation E4"/>
    <x v="4"/>
    <x v="2"/>
    <n v="13000"/>
    <s v="E4"/>
    <x v="1"/>
  </r>
  <r>
    <d v="2017-01-25T00:00:00"/>
    <s v="Achat divers repas et raffraichissement E4"/>
    <x v="15"/>
    <x v="2"/>
    <n v="5000"/>
    <s v="E4"/>
    <x v="1"/>
  </r>
  <r>
    <d v="2017-01-25T00:00:00"/>
    <s v="Transport global pr 2 jours d'investigation E4"/>
    <x v="4"/>
    <x v="2"/>
    <n v="9500"/>
    <s v="E6"/>
    <x v="1"/>
  </r>
  <r>
    <d v="2017-01-25T00:00:00"/>
    <s v="Achat divers repas et raffraichissement E4"/>
    <x v="15"/>
    <x v="2"/>
    <n v="5000"/>
    <s v="E6"/>
    <x v="1"/>
  </r>
  <r>
    <d v="2017-01-25T00:00:00"/>
    <s v="Transport global pr 2 jours d'investigation E4"/>
    <x v="4"/>
    <x v="2"/>
    <n v="13650"/>
    <s v="E5"/>
    <x v="1"/>
  </r>
  <r>
    <d v="2017-01-25T00:00:00"/>
    <s v="Achat divers repas et raffraichissement E4"/>
    <x v="15"/>
    <x v="2"/>
    <n v="5000"/>
    <s v="E5"/>
    <x v="1"/>
  </r>
  <r>
    <d v="2017-01-26T00:00:00"/>
    <s v="Bonus eau et foret "/>
    <x v="19"/>
    <x v="4"/>
    <n v="90000"/>
    <s v="Cécile"/>
    <x v="1"/>
  </r>
  <r>
    <d v="2017-01-26T00:00:00"/>
    <s v="Bonus  loyer cécile"/>
    <x v="12"/>
    <x v="0"/>
    <n v="250000"/>
    <s v="Cécile"/>
    <x v="0"/>
  </r>
  <r>
    <d v="2017-01-26T00:00:00"/>
    <s v="Complément Salaire cécile janvier 17"/>
    <x v="0"/>
    <x v="0"/>
    <n v="350000"/>
    <s v="Cécile"/>
    <x v="0"/>
  </r>
  <r>
    <d v="2017-01-27T00:00:00"/>
    <s v="Bonus média "/>
    <x v="6"/>
    <x v="3"/>
    <n v="170000"/>
    <s v="SGBS"/>
    <x v="0"/>
  </r>
  <r>
    <d v="2017-01-27T00:00:00"/>
    <s v="Solde de compte Alioune Diatta"/>
    <x v="0"/>
    <x v="1"/>
    <n v="609162"/>
    <s v="SGBS"/>
    <x v="0"/>
  </r>
  <r>
    <d v="2017-01-27T00:00:00"/>
    <s v="Transport juriste prestataire/Mohamed DIEDHIOU"/>
    <x v="4"/>
    <x v="7"/>
    <n v="10000"/>
    <s v="Mohamed"/>
    <x v="0"/>
  </r>
  <r>
    <d v="2017-01-27T00:00:00"/>
    <s v="Transport bureau-avocat-ville-bureau/cécile"/>
    <x v="4"/>
    <x v="0"/>
    <n v="10000"/>
    <s v="Cécile"/>
    <x v="0"/>
  </r>
  <r>
    <d v="2017-01-30T00:00:00"/>
    <s v="Achat 01 cartouche noire"/>
    <x v="5"/>
    <x v="0"/>
    <n v="10068"/>
    <s v="Cécile"/>
    <x v="0"/>
  </r>
  <r>
    <d v="2017-01-30T00:00:00"/>
    <s v="Transport ville-bureau-bureau/cécile"/>
    <x v="4"/>
    <x v="0"/>
    <n v="4000"/>
    <s v="Cécile"/>
    <x v="0"/>
  </r>
  <r>
    <d v="2017-01-30T00:00:00"/>
    <s v="Facture/honoraire huissier"/>
    <x v="11"/>
    <x v="1"/>
    <n v="105000"/>
    <s v="SGBS"/>
    <x v="0"/>
  </r>
  <r>
    <d v="2017-01-30T00:00:00"/>
    <s v="salaire charlotte-janvier 17/ par chéque sgbs"/>
    <x v="0"/>
    <x v="6"/>
    <n v="1000000"/>
    <s v="SGBS"/>
    <x v="0"/>
  </r>
  <r>
    <d v="2017-01-30T00:00:00"/>
    <s v="salaire michel-janvier 17/ par chéque sgbs"/>
    <x v="0"/>
    <x v="0"/>
    <n v="230000"/>
    <s v="SGBS"/>
    <x v="0"/>
  </r>
  <r>
    <d v="2017-01-30T00:00:00"/>
    <s v="salaire E3-janvier 17/ par chéque sgbs"/>
    <x v="0"/>
    <x v="2"/>
    <n v="150000"/>
    <s v="SGBS"/>
    <x v="1"/>
  </r>
  <r>
    <d v="2017-01-30T00:00:00"/>
    <s v="salaire E4-janvier 17/ par chéque sgbs"/>
    <x v="0"/>
    <x v="2"/>
    <n v="150000"/>
    <s v="SGBS"/>
    <x v="1"/>
  </r>
  <r>
    <d v="2017-01-30T00:00:00"/>
    <s v="Indemnité E5 de stage-janvier 17/ par chéque sgbs"/>
    <x v="0"/>
    <x v="2"/>
    <n v="140496"/>
    <s v="SGBS"/>
    <x v="1"/>
  </r>
  <r>
    <d v="2017-01-30T00:00:00"/>
    <s v="salaire E6 DE stage -janvier 17/ par chéque sgbs"/>
    <x v="0"/>
    <x v="2"/>
    <n v="140496"/>
    <s v="SGBS"/>
    <x v="1"/>
  </r>
  <r>
    <d v="2017-01-30T00:00:00"/>
    <s v="Frais huissier/Affaire Alioune/"/>
    <x v="11"/>
    <x v="1"/>
    <n v="105000"/>
    <s v="SGBS"/>
    <x v="1"/>
  </r>
  <r>
    <d v="2017-01-30T00:00:00"/>
    <s v="Solde Honoraire avocat/Maitre cissé"/>
    <x v="20"/>
    <x v="1"/>
    <n v="350000"/>
    <s v="SGBS"/>
    <x v="1"/>
  </r>
  <r>
    <d v="2017-01-30T00:00:00"/>
    <s v="Prestation juriste/Mohamed Diédhiou"/>
    <x v="2"/>
    <x v="1"/>
    <n v="300000"/>
    <s v="SGBS"/>
    <x v="1"/>
  </r>
  <r>
    <d v="2017-01-31T00:00:00"/>
    <s v="salaire Alioune janvier 17"/>
    <x v="0"/>
    <x v="1"/>
    <n v="220000"/>
    <s v="SGBS"/>
    <x v="1"/>
  </r>
  <r>
    <d v="2017-01-31T00:00:00"/>
    <s v="pénalité billet d'avion charlotte cote d'ivoire"/>
    <x v="13"/>
    <x v="6"/>
    <n v="35000"/>
    <s v="charlotte"/>
    <x v="0"/>
  </r>
  <r>
    <d v="2017-01-31T00:00:00"/>
    <s v="Transport michel bureau-aeroport-maison"/>
    <x v="4"/>
    <x v="0"/>
    <n v="4500"/>
    <s v="Michel"/>
    <x v="0"/>
  </r>
  <r>
    <d v="2017-01-31T00:00:00"/>
    <s v="transport huissier-ville-bureau-ville"/>
    <x v="4"/>
    <x v="0"/>
    <n v="4000"/>
    <s v="Cécile"/>
    <x v="0"/>
  </r>
  <r>
    <d v="2017-01-31T00:00:00"/>
    <s v="prestation maintenance informatique/lucas"/>
    <x v="21"/>
    <x v="7"/>
    <n v="100000"/>
    <s v="Lucas"/>
    <x v="0"/>
  </r>
  <r>
    <d v="2017-01-31T00:00:00"/>
    <s v="Agios du 31/12/16 au 31/01"/>
    <x v="10"/>
    <x v="0"/>
    <n v="27083"/>
    <s v="SGBS"/>
    <x v="0"/>
  </r>
  <r>
    <m/>
    <m/>
    <x v="22"/>
    <x v="8"/>
    <m/>
    <s v=" "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  <r>
    <m/>
    <m/>
    <x v="22"/>
    <x v="8"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">
  <r>
    <s v=" "/>
    <s v="Salaire Michel décembre 16"/>
    <s v="Personnel"/>
    <s v="Office"/>
    <n v="230000"/>
    <x v="0"/>
    <s v="USFWS EAGLE2"/>
    <s v="03/01/SALF06F01"/>
    <s v="oui"/>
  </r>
  <r>
    <d v="2017-01-03T00:00:00"/>
    <s v="Salaire Alioune décembre 16"/>
    <s v="Personnel"/>
    <s v="Legal"/>
    <n v="220000"/>
    <x v="0"/>
    <s v="USFWS EAGLE2"/>
    <s v="03/01/SALF05F02 "/>
    <s v="oui"/>
  </r>
  <r>
    <d v="2017-01-03T00:00:00"/>
    <s v="Salaire E3 décembre 16"/>
    <s v="Personnel"/>
    <s v="investigations"/>
    <n v="150000"/>
    <x v="0"/>
    <s v="BONDERMAN 6"/>
    <s v="03/01/SALF07F03 "/>
    <s v="oui"/>
  </r>
  <r>
    <d v="2017-01-03T00:00:00"/>
    <s v="Indemnité de stage E6 décembre 16"/>
    <s v="Personnel"/>
    <s v="investigations"/>
    <n v="50000"/>
    <x v="0"/>
    <s v="BONDERMAN 6"/>
    <s v="03/01/SALF12F04"/>
    <s v="AH"/>
  </r>
  <r>
    <d v="2017-01-03T00:00:00"/>
    <s v="Salaire E4 décembre 16"/>
    <s v="Personnel"/>
    <s v="investigations"/>
    <n v="105000"/>
    <x v="0"/>
    <s v="BONDERMAN 6"/>
    <s v="03/01/SALF08F05"/>
    <s v="AH"/>
  </r>
  <r>
    <d v="2017-01-03T00:00:00"/>
    <s v="Indemnité de stage E5 décembre 16"/>
    <s v="Personnel"/>
    <s v="investigations"/>
    <n v="30000"/>
    <x v="1"/>
    <s v="BONDERMAN 6"/>
    <s v="03/01/SALF08F05"/>
    <s v="AH"/>
  </r>
  <r>
    <d v="2017-01-03T00:00:00"/>
    <s v="Indemnité de stage MODY décembre 16"/>
    <s v="Personnel"/>
    <s v="Media"/>
    <n v="30000"/>
    <x v="2"/>
    <s v="BONDERMAN 6"/>
    <s v="03/01/SALF08F05"/>
    <s v="AH"/>
  </r>
  <r>
    <d v="2016-01-03T00:00:00"/>
    <s v="Solde Honoraire avocat/audience kaolack"/>
    <s v="Lawyer fees"/>
    <s v="Legal"/>
    <n v="350000"/>
    <x v="0"/>
    <s v="USFWS EAGLE2"/>
    <s v="03/01/SALF05F06"/>
    <s v="oui"/>
  </r>
  <r>
    <d v="2017-01-03T00:00:00"/>
    <s v=" Prestation société noflaay/décembre 16/fem de ménage"/>
    <s v="Services"/>
    <s v="Office"/>
    <n v="110750"/>
    <x v="0"/>
    <s v="USFWS EAGLE2"/>
    <s v="03/01/SALF07F07 "/>
    <s v="oui"/>
  </r>
  <r>
    <d v="2017-01-03T00:00:00"/>
    <s v="Complément Salaire cécile décembre 16"/>
    <s v="Personnel"/>
    <s v="Office"/>
    <n v="100000"/>
    <x v="3"/>
    <s v="USFWS EAGLE2"/>
    <s v="03/01/SALF10FAH"/>
    <s v="AH"/>
  </r>
  <r>
    <d v="2017-01-03T00:00:00"/>
    <s v="seedo 1iére quinzaine"/>
    <s v="Telephone"/>
    <s v="Office"/>
    <n v="250000"/>
    <x v="4"/>
    <s v="USFWS EAGLE2"/>
    <s v="03/01/SALF06AH"/>
    <s v="AH"/>
  </r>
  <r>
    <d v="2017-01-03T00:00:00"/>
    <s v="Transport semaine /Alioune"/>
    <s v="Transport"/>
    <s v="Legal"/>
    <n v="12500"/>
    <x v="5"/>
    <s v="USFWS EAGLE2"/>
    <s v="03/01/SALF06AH"/>
    <s v="AH"/>
  </r>
  <r>
    <d v="2017-01-03T00:00:00"/>
    <s v="Transport semaine /michel"/>
    <s v="Transport"/>
    <s v="Office"/>
    <n v="12500"/>
    <x v="4"/>
    <s v="USFWS EAGLE2"/>
    <s v="03/01/SALF06AH"/>
    <s v="AH"/>
  </r>
  <r>
    <d v="2017-01-03T00:00:00"/>
    <s v="Transport 3jrs /E4"/>
    <s v="Transport"/>
    <s v="investigations"/>
    <n v="7000"/>
    <x v="6"/>
    <s v="BONDERMAN 6"/>
    <s v="03/01/SALF07F03 "/>
    <s v="oui"/>
  </r>
  <r>
    <d v="2017-01-03T00:00:00"/>
    <s v="Transport 3jrs /E3"/>
    <s v="Transport"/>
    <s v="investigations"/>
    <n v="6000"/>
    <x v="7"/>
    <s v="BONDERMAN 6"/>
    <s v="03/01/SALF12F04"/>
    <s v="AH"/>
  </r>
  <r>
    <d v="2017-01-04T00:00:00"/>
    <s v="Indemnité de stage seynabou décembre 16"/>
    <s v="Personnel"/>
    <s v="Legal"/>
    <n v="65000"/>
    <x v="0"/>
    <s v="USFWS EAGLE2"/>
    <s v="04/01/SALF01F08"/>
    <s v="oui"/>
  </r>
  <r>
    <d v="2017-01-04T00:00:00"/>
    <s v="Achat divers fournitures de bureau"/>
    <s v="Office Materials"/>
    <s v="Office"/>
    <n v="139023"/>
    <x v="0"/>
    <s v="USFWS EAGLE2"/>
    <s v="04/01/SALF06AH"/>
    <s v="AH"/>
  </r>
  <r>
    <d v="2017-01-04T00:00:00"/>
    <s v="Bonus opération kaolack/Alioune"/>
    <s v="Bonus"/>
    <s v="Operations"/>
    <n v="70000"/>
    <x v="0"/>
    <s v="BONDERMAN 6"/>
    <s v="04/01/SALF05AH"/>
    <s v="oui"/>
  </r>
  <r>
    <d v="2017-01-04T00:00:00"/>
    <s v="Bonus opération kaolack/seynabou"/>
    <s v="Bonus"/>
    <s v="Operations"/>
    <n v="70000"/>
    <x v="0"/>
    <s v="BONDERMAN 6"/>
    <s v="04/01/SALF09F"/>
    <s v="oui"/>
  </r>
  <r>
    <d v="2017-01-04T00:00:00"/>
    <s v="Transport 9 jours-maison-bueau-maison/intérim bureau/déc16"/>
    <s v="Transport"/>
    <s v="Office"/>
    <n v="16000"/>
    <x v="4"/>
    <s v="USFWS EAGLE2"/>
    <s v="04/01/SALF06AH"/>
    <s v="AH"/>
  </r>
  <r>
    <d v="2017-01-04T00:00:00"/>
    <s v="complément bonus opération Seynabou "/>
    <s v="Bonus"/>
    <s v="Operations"/>
    <n v="6500"/>
    <x v="8"/>
    <s v="BONDERMAN 6"/>
    <s v="04/01/SALF09AH"/>
    <s v="AH"/>
  </r>
  <r>
    <d v="2017-01-04T00:00:00"/>
    <s v="Transport Michel bureau- Inspection du travail-bureau"/>
    <s v="Transport"/>
    <s v="Office"/>
    <n v="4500"/>
    <x v="4"/>
    <s v="USFWS EAGLE2"/>
    <s v="04/01/SALF06AH"/>
    <s v="AH"/>
  </r>
  <r>
    <d v="2017-01-04T00:00:00"/>
    <s v="Transport Mody /courses ville pr achat Aller/Retour"/>
    <s v="Transport"/>
    <s v="Office"/>
    <n v="4000"/>
    <x v="2"/>
    <s v="USFWS EAGLE2"/>
    <s v="04/01/SALF10AH"/>
    <s v="AH"/>
  </r>
  <r>
    <d v="2017-01-04T00:00:00"/>
    <s v="Interne bureaut decembre 16"/>
    <s v="Internet"/>
    <s v="Office"/>
    <n v="29000"/>
    <x v="4"/>
    <s v="USFWS EAGLE2"/>
    <s v="04/01/SALF06AH"/>
    <s v="AH"/>
  </r>
  <r>
    <d v="2017-01-04T00:00:00"/>
    <s v="Transport ville/paiement internet Aller/Retour"/>
    <s v="Transport"/>
    <s v="Office"/>
    <n v="4000"/>
    <x v="4"/>
    <s v="USFWS EAGLE2"/>
    <s v="04/01/SALF06AH"/>
    <s v="AH"/>
  </r>
  <r>
    <d v="2017-01-04T00:00:00"/>
    <s v="copies+reluire documents/seynabou"/>
    <s v="Office Materials"/>
    <s v="Office"/>
    <n v="30500"/>
    <x v="8"/>
    <s v="USFWS EAGLE2"/>
    <s v="04/01/SALF09AH"/>
    <s v="AH"/>
  </r>
  <r>
    <d v="2017-01-05T00:00:00"/>
    <s v="Frais de Visa Cécile/Gabon"/>
    <s v="TravelExpenses"/>
    <s v="Office"/>
    <n v="50000"/>
    <x v="3"/>
    <s v="USFWS EAGLE2"/>
    <s v="05/01/SALF06AH"/>
    <s v="oui"/>
  </r>
  <r>
    <d v="2017-01-05T00:00:00"/>
    <s v="Transport Mody /courses ville pr visa / cécile"/>
    <s v="Transport"/>
    <s v="Office"/>
    <n v="5000"/>
    <x v="2"/>
    <s v="USFWS EAGLE2"/>
    <s v="05/01/SALF06AH"/>
    <s v="AH"/>
  </r>
  <r>
    <d v="2017-01-05T00:00:00"/>
    <s v="Transport Michel plusieurs courses/3 jours"/>
    <s v="Transport"/>
    <s v="Office"/>
    <n v="15000"/>
    <x v="4"/>
    <s v="USFWS EAGLE2"/>
    <s v="05/01/SALF06AH"/>
    <s v="AH"/>
  </r>
  <r>
    <d v="2017-01-05T00:00:00"/>
    <s v="Transport Mody /courses ville pr visa / cécile"/>
    <s v="Transport"/>
    <s v="Office"/>
    <n v="5000"/>
    <x v="2"/>
    <s v="USFWS EAGLE2"/>
    <s v="05/01/SALF06AH"/>
    <s v="AH"/>
  </r>
  <r>
    <d v="2017-01-09T00:00:00"/>
    <s v="Transport Michel bureau- sgbs-bureau"/>
    <s v="Transport"/>
    <s v="Office"/>
    <n v="3000"/>
    <x v="4"/>
    <s v="USFWS EAGLE2"/>
    <s v="09/01/SALF06AH"/>
    <s v="AH"/>
  </r>
  <r>
    <d v="2017-01-09T00:00:00"/>
    <s v="Transport Global/ audience/kaolack.du 26 au 30 déc 16 "/>
    <s v="Transport"/>
    <s v="Legal"/>
    <n v="36000"/>
    <x v="8"/>
    <s v="BONDERMAN 6"/>
    <s v="09/01/SALF06AH"/>
    <s v="AH"/>
  </r>
  <r>
    <d v="2017-01-09T00:00:00"/>
    <s v="Hebergement 3 nuitées invest.du 26 au 30 déc /"/>
    <s v="Travel subsistence"/>
    <s v="Legal"/>
    <n v="39000"/>
    <x v="8"/>
    <s v="BONDERMAN 6"/>
    <s v="09/01/SALF06AH"/>
    <s v="AH"/>
  </r>
  <r>
    <d v="2017-01-09T00:00:00"/>
    <s v="prime de panier 4 jrs/"/>
    <s v="Travel subsistence"/>
    <s v="Legal"/>
    <n v="20000"/>
    <x v="8"/>
    <s v="BONDERMAN 6"/>
    <s v="09/01/SALF06AH"/>
    <s v="AH"/>
  </r>
  <r>
    <d v="2017-01-09T00:00:00"/>
    <s v="Achat cartes crédit /téléphone"/>
    <s v="Telephone"/>
    <s v="Legal"/>
    <n v="5000"/>
    <x v="8"/>
    <s v="BONDERMAN 6"/>
    <s v="09/01/SALF06AH"/>
    <s v="AH"/>
  </r>
  <r>
    <d v="2017-01-09T00:00:00"/>
    <s v="Transport Cécile bureau- commissariatl-bureau"/>
    <s v="Transport"/>
    <s v="Office"/>
    <n v="6500"/>
    <x v="3"/>
    <s v="USFWS EAGLE2"/>
    <s v="09/01/SALF06AH"/>
    <s v="AH"/>
  </r>
  <r>
    <d v="2017-01-09T00:00:00"/>
    <s v="Transport Michel semaines 5jrs "/>
    <s v="Transport"/>
    <s v="Office"/>
    <n v="12500"/>
    <x v="4"/>
    <s v="USFWS EAGLE2"/>
    <s v="09/01/SALF06AH"/>
    <s v="AH"/>
  </r>
  <r>
    <d v="2017-01-09T00:00:00"/>
    <s v="Transport E3 semaines 5jrs "/>
    <s v="Transport"/>
    <s v="investigations"/>
    <n v="12500"/>
    <x v="7"/>
    <s v="BONDERMAN 6"/>
    <s v="09/01/SALF06AH"/>
    <s v="AH"/>
  </r>
  <r>
    <d v="2017-01-09T00:00:00"/>
    <s v="Transport E4 semaines 5jrs "/>
    <s v="Transport"/>
    <s v="investigations"/>
    <n v="10000"/>
    <x v="6"/>
    <s v="BONDERMAN 6"/>
    <s v="09/01/SALF06AH"/>
    <s v="AH"/>
  </r>
  <r>
    <d v="2017-01-09T00:00:00"/>
    <s v="Frais edition Extrait bancaire"/>
    <s v="Bank charges"/>
    <s v="Office"/>
    <n v="8775"/>
    <x v="0"/>
    <s v="USFWS EAGLE2"/>
    <s v="09/01/SALF11AH"/>
    <s v="AH"/>
  </r>
  <r>
    <d v="2017-01-10T00:00:00"/>
    <s v="Transport Cécile bureau- tribunal-bureau"/>
    <s v="Transport"/>
    <s v="Office"/>
    <n v="4000"/>
    <x v="3"/>
    <s v="USFWS EAGLE2"/>
    <s v="10/01/SALF06AH"/>
    <s v="AH"/>
  </r>
  <r>
    <d v="2017-01-10T00:00:00"/>
    <s v="Transport Cécile bureau- Inspection-bureau"/>
    <s v="Transport"/>
    <s v="Office"/>
    <n v="4000"/>
    <x v="3"/>
    <s v="USFWS EAGLE2"/>
    <s v="10/01/SALF06AH"/>
    <s v="AH"/>
  </r>
  <r>
    <d v="2017-01-10T00:00:00"/>
    <s v="Transport Cécile bureau- avocatl-bureau"/>
    <s v="Transport"/>
    <s v="Office"/>
    <n v="4000"/>
    <x v="3"/>
    <s v="USFWS EAGLE2"/>
    <s v="10/01/SALF06AH"/>
    <s v="AH"/>
  </r>
  <r>
    <d v="2017-01-11T00:00:00"/>
    <s v="Frais huissier/Affaire Alioune"/>
    <s v="Court fees"/>
    <s v="Legal"/>
    <n v="39000"/>
    <x v="3"/>
    <s v="USFWS EAGLE2"/>
    <s v="11/01/SALF06AH"/>
    <s v="AH"/>
  </r>
  <r>
    <d v="2017-01-11T00:00:00"/>
    <s v="Transport Cécile bureau- avocatl-bureau-tribunal-bureau"/>
    <s v="Transport"/>
    <s v="Office"/>
    <n v="10500"/>
    <x v="3"/>
    <s v="USFWS EAGLE2"/>
    <s v="11/01/SALF06AH"/>
    <s v="AH"/>
  </r>
  <r>
    <d v="2017-01-11T00:00:00"/>
    <s v="Avance Honoraire Avocat DIAGNE/Affaire Alioune"/>
    <s v="Lawyer fees"/>
    <s v="Legal"/>
    <n v="300000"/>
    <x v="0"/>
    <s v="USFWS EAGLE2"/>
    <s v="11/01/SALF11AH"/>
    <s v="AH"/>
  </r>
  <r>
    <d v="2017-01-11T00:00:00"/>
    <s v="Transport Mody /ambassade Gabon Aller/Retour"/>
    <s v="Transport"/>
    <s v="Office"/>
    <n v="4000"/>
    <x v="2"/>
    <s v="USFWS EAGLE2"/>
    <s v="11/01/SALF06AH"/>
    <s v="AH"/>
  </r>
  <r>
    <d v="2017-01-11T00:00:00"/>
    <s v="Loyer bureau décembre 16"/>
    <s v="Rent &amp; Utilities"/>
    <s v="Office"/>
    <n v="233100"/>
    <x v="0"/>
    <s v="USFWS EAGLE2"/>
    <s v="11/01/SALF11AH"/>
    <s v="AH"/>
  </r>
  <r>
    <d v="2017-01-13T00:00:00"/>
    <s v="Transport cécile-bureau-aéroport-bureau"/>
    <s v="Transport"/>
    <s v="Office"/>
    <n v="20000"/>
    <x v="3"/>
    <s v="USFWS EAGLE2"/>
    <s v="13/01/SALF06AH"/>
    <s v="AH"/>
  </r>
  <r>
    <d v="2017-01-13T00:00:00"/>
    <s v="Avance sur Salaire  Cécile janvier 17"/>
    <s v="Personnel"/>
    <s v="Office"/>
    <n v="350000"/>
    <x v="3"/>
    <s v="USFWS EAGLE2"/>
    <s v="13/01/SALF10FAH"/>
    <s v="AH"/>
  </r>
  <r>
    <d v="2017-01-13T00:00:00"/>
    <s v="Transport Michel bureau- inspection-bureau"/>
    <s v="Transport"/>
    <s v="Office"/>
    <n v="6000"/>
    <x v="4"/>
    <s v="USFWS EAGLE2"/>
    <s v="16/01/SALF06AH"/>
    <s v="AH"/>
  </r>
  <r>
    <d v="2017-01-16T00:00:00"/>
    <s v="Achat divers produits d'entretien"/>
    <s v="Office Materials"/>
    <s v="Office"/>
    <n v="16100"/>
    <x v="4"/>
    <s v="USFWS EAGLE2"/>
    <s v="16/01/SALF06AH"/>
    <s v="AH"/>
  </r>
  <r>
    <d v="2017-01-16T00:00:00"/>
    <s v="Transport Michel semaines 5jrs "/>
    <s v="Transport"/>
    <s v="Office"/>
    <n v="12500"/>
    <x v="4"/>
    <s v="USFWS EAGLE2"/>
    <s v="16/01/SALF06AH"/>
    <s v="AH"/>
  </r>
  <r>
    <d v="2017-01-16T00:00:00"/>
    <s v="Transport E3 semaines 2jrs "/>
    <s v="Transport"/>
    <s v="investigations"/>
    <n v="5000"/>
    <x v="7"/>
    <s v="BONDERMAN 6"/>
    <s v="16/01/SALF06AH"/>
    <s v="AH"/>
  </r>
  <r>
    <d v="2017-01-16T00:00:00"/>
    <s v="Transport E4 semaines 2jrs "/>
    <s v="Transport"/>
    <s v="investigations"/>
    <n v="4000"/>
    <x v="6"/>
    <s v="BONDERMAN 6"/>
    <s v="16/01/SALF06AH"/>
    <s v="AH"/>
  </r>
  <r>
    <d v="2017-01-16T00:00:00"/>
    <s v="Transport Mody /ambassade cote d'ivoire Aller/Retour"/>
    <s v="Transport"/>
    <s v="Office"/>
    <n v="5000"/>
    <x v="2"/>
    <s v="USFWS EAGLE2"/>
    <s v="16/01/SALF06AH"/>
    <s v="AH"/>
  </r>
  <r>
    <d v="2017-01-16T00:00:00"/>
    <s v="Transport Mody /ambassade cote d'ivoire Aller/Retour"/>
    <s v="Transport"/>
    <s v="Office"/>
    <n v="5000"/>
    <x v="2"/>
    <s v="USFWS EAGLE2"/>
    <s v="16/01/SALF06AH"/>
    <s v="AH"/>
  </r>
  <r>
    <d v="2017-01-16T00:00:00"/>
    <s v="Achat billet d'avion charlotte/Cote divoire"/>
    <s v="Flight"/>
    <s v=" Management"/>
    <n v="229000"/>
    <x v="9"/>
    <s v="USFWS EAGLE2"/>
    <s v="16/01/SALF06AH"/>
    <s v="AH"/>
  </r>
  <r>
    <d v="2017-01-16T00:00:00"/>
    <s v="Frais de visa /Cote divoire"/>
    <s v="TravelExpenses"/>
    <s v=" Management"/>
    <n v="38000"/>
    <x v="9"/>
    <s v="USFWS EAGLE2"/>
    <s v="16/01/SALF06AH"/>
    <s v="AH"/>
  </r>
  <r>
    <d v="2017-01-16T00:00:00"/>
    <s v="Frais de rendez vous/Ambassade cote divoire"/>
    <s v="TravelExpenses"/>
    <s v=" Management"/>
    <n v="3300"/>
    <x v="9"/>
    <s v="USFWS EAGLE2"/>
    <s v="16/01/SALF06AH"/>
    <s v="AH"/>
  </r>
  <r>
    <d v="2017-01-16T00:00:00"/>
    <s v="Transport global/courses ville"/>
    <s v="Transport"/>
    <s v=" Management"/>
    <n v="11000"/>
    <x v="9"/>
    <s v="USFWS EAGLE2"/>
    <s v="16/01/SALF06AH"/>
    <s v="AH"/>
  </r>
  <r>
    <d v="2016-01-16T00:00:00"/>
    <s v="Frais de huissier/Dossier Alioune"/>
    <s v="Court fees"/>
    <s v="Legal"/>
    <n v="70000"/>
    <x v="0"/>
    <s v="USFWS EAGLE2"/>
    <s v="16/01/SALF06AH"/>
    <s v="AH"/>
  </r>
  <r>
    <d v="2017-01-16T00:00:00"/>
    <s v="Complément Salaire charlotte  décembre 16"/>
    <s v="Personnel"/>
    <s v=" Management"/>
    <n v="500000"/>
    <x v="0"/>
    <s v="USFWS EAGLE2"/>
    <s v="16/01/SALF06AH"/>
    <s v="AH"/>
  </r>
  <r>
    <d v="2017-01-16T00:00:00"/>
    <s v="Frais de réparation ordinateur"/>
    <s v="Services"/>
    <s v="Office"/>
    <n v="124632"/>
    <x v="0"/>
    <s v="USFWS EAGLE2"/>
    <s v="16/01/SALF06AH"/>
    <s v="oui"/>
  </r>
  <r>
    <d v="2017-01-16T00:00:00"/>
    <s v="Achat 3 coques de téléphone"/>
    <s v="Equipment"/>
    <s v="Office"/>
    <n v="68679"/>
    <x v="0"/>
    <s v="USFWS EAGLE2"/>
    <s v="16/01/SALF06AH"/>
    <s v="oui"/>
  </r>
  <r>
    <d v="2017-01-16T00:00:00"/>
    <s v="Transport Mody /bureau-aéroport-maison "/>
    <s v="Transport"/>
    <s v="Office"/>
    <n v="5000"/>
    <x v="2"/>
    <s v="USFWS EAGLE2"/>
    <s v="16/01/SALF06AH"/>
    <s v="oui"/>
  </r>
  <r>
    <d v="2017-01-16T00:00:00"/>
    <s v="Transport Michel /sgbs-bureau "/>
    <s v="Transport"/>
    <s v="Office"/>
    <n v="1500"/>
    <x v="4"/>
    <s v="USFWS EAGLE2"/>
    <s v="16/01/SALF06AH"/>
    <s v="AH"/>
  </r>
  <r>
    <d v="2017-01-16T00:00:00"/>
    <s v="seedo 1iére quinzaine"/>
    <s v="Telephone"/>
    <s v="Office"/>
    <n v="207000"/>
    <x v="4"/>
    <s v="USFWS EAGLE2"/>
    <s v="16/01/SALF06AH"/>
    <s v="AH"/>
  </r>
  <r>
    <d v="2017-01-16T00:00:00"/>
    <s v="Transport Cécile bureau- ville-bureau"/>
    <s v="Transport"/>
    <s v="Office"/>
    <n v="12000"/>
    <x v="9"/>
    <s v="USFWS EAGLE2"/>
    <s v="16/01/SALF06AH"/>
    <s v="AH"/>
  </r>
  <r>
    <d v="2017-01-16T00:00:00"/>
    <s v="Achat multiprises"/>
    <s v="Office Materials"/>
    <s v="Office"/>
    <n v="18370"/>
    <x v="9"/>
    <s v="USFWS EAGLE2"/>
    <s v="16/01/SALF06AH"/>
    <s v="AH"/>
  </r>
  <r>
    <d v="2017-01-16T00:00:00"/>
    <s v="Loyer bureau janvier 17"/>
    <s v="Rent &amp; Utilities"/>
    <s v="Office"/>
    <n v="233100"/>
    <x v="0"/>
    <s v="USFWS EAGLE2"/>
    <s v="11/01/SALF11AH"/>
    <s v="AH"/>
  </r>
  <r>
    <d v="2017-01-17T00:00:00"/>
    <s v="Indemnités de fin de contrat /seynabou LO"/>
    <s v="Personnel"/>
    <s v="Legal"/>
    <n v="150111"/>
    <x v="0"/>
    <s v="USFWS EAGLE2"/>
    <s v="17/01/SALF06AH"/>
    <s v="AH"/>
  </r>
  <r>
    <d v="2017-01-17T00:00:00"/>
    <s v="Frais de visa charlotte/cote divoire/payez en ligne"/>
    <s v="TravelExpenses"/>
    <s v="Management"/>
    <n v="68679"/>
    <x v="0"/>
    <s v="USFWS EAGLE2"/>
    <s v="17/01/SALF06AH"/>
    <s v="oui"/>
  </r>
  <r>
    <d v="2017-01-17T00:00:00"/>
    <s v="Transport Mody /pr visa charlotte"/>
    <s v="Transport"/>
    <s v="Office"/>
    <n v="5000"/>
    <x v="2"/>
    <s v="USFWS EAGLE2"/>
    <s v="17/01/SALF06AH"/>
    <s v="oui"/>
  </r>
  <r>
    <d v="2017-01-17T00:00:00"/>
    <s v="Transport Global invest.du 18 au 20 janvier /E3"/>
    <s v="Transport"/>
    <s v="investigations"/>
    <n v="30220"/>
    <x v="7"/>
    <s v="BONDERMAN 6"/>
    <s v="17/01/SALF06AH"/>
    <s v="AH"/>
  </r>
  <r>
    <d v="2017-01-17T00:00:00"/>
    <s v="Hebergement 2 nuitées invest.du 18 au 20 janvier /E3"/>
    <s v="Travel subsistence"/>
    <s v="investigations"/>
    <n v="26000"/>
    <x v="7"/>
    <s v="BONDERMAN 6"/>
    <s v="17/01/SALF06AH"/>
    <s v="AH"/>
  </r>
  <r>
    <d v="2017-01-17T00:00:00"/>
    <s v="prime de panier 3 jrs/E3"/>
    <s v="Travel subsistence"/>
    <s v="investigations"/>
    <n v="10000"/>
    <x v="7"/>
    <s v="BONDERMAN 6"/>
    <s v="17/01/SALF06AH"/>
    <s v="AH"/>
  </r>
  <r>
    <d v="2017-01-17T00:00:00"/>
    <s v="Achat repas et raffraichissement /E5"/>
    <s v="Trust building"/>
    <s v="investigations"/>
    <n v="5000"/>
    <x v="7"/>
    <s v="BONDERMAN 6"/>
    <s v="17/01/SALF06AH"/>
    <s v="AH"/>
  </r>
  <r>
    <d v="2017-01-17T00:00:00"/>
    <s v="Frais d'hebergement hotel 3 nuitées"/>
    <s v="Travel subsistence"/>
    <s v="investigations"/>
    <n v="39000"/>
    <x v="6"/>
    <s v="BONDERMAN 6"/>
    <s v="17/01/SALF06AH"/>
    <s v="AH"/>
  </r>
  <r>
    <d v="2017-01-17T00:00:00"/>
    <s v="prime de panier 3 jrs/E4"/>
    <s v="Transport"/>
    <s v="investigations"/>
    <n v="15000"/>
    <x v="6"/>
    <s v="BONDERMAN 6"/>
    <s v="17/01/SALF06AH"/>
    <s v="AH"/>
  </r>
  <r>
    <d v="2017-01-17T00:00:00"/>
    <s v="Achat repas et raffraichissement /E4"/>
    <s v="Trust building"/>
    <s v="investigations"/>
    <n v="5000"/>
    <x v="1"/>
    <s v="BONDERMAN 6"/>
    <s v="17/01/SALF06AH"/>
    <s v="AH"/>
  </r>
  <r>
    <d v="2017-01-17T00:00:00"/>
    <s v="Déplacement Cumulé invest.du 18 au 20 janvier /E6"/>
    <s v="Transport"/>
    <s v="investigations"/>
    <n v="6000"/>
    <x v="10"/>
    <s v="BONDERMAN 6"/>
    <s v="17/01/SALF06AH"/>
    <s v="AH"/>
  </r>
  <r>
    <d v="2017-01-17T00:00:00"/>
    <s v="Achat repas et raffraichissement /E6"/>
    <s v="Trust building"/>
    <s v="investigations"/>
    <n v="5000"/>
    <x v="10"/>
    <s v="BONDERMAN 6"/>
    <s v="17/01/SALF06AH"/>
    <s v="AH"/>
  </r>
  <r>
    <d v="2017-01-17T00:00:00"/>
    <s v="prime de panier 3 jrs/E6"/>
    <s v="Travel subsistence"/>
    <s v="investigations"/>
    <n v="15000"/>
    <x v="10"/>
    <s v="BONDERMAN 6"/>
    <s v="17/01/SALF06AH"/>
    <s v="AH"/>
  </r>
  <r>
    <d v="2017-01-17T00:00:00"/>
    <s v="Transport Global invest.du 18 au 20 janvier /E6"/>
    <s v="Transport"/>
    <s v="investigations"/>
    <n v="19100"/>
    <x v="10"/>
    <s v="BONDERMAN 6"/>
    <s v="17/01/SALF06AH"/>
    <s v="AH"/>
  </r>
  <r>
    <d v="2017-01-17T00:00:00"/>
    <s v="Transport Global invest.du 18 au 20 janvier /E5"/>
    <s v="Transport"/>
    <s v="investigations"/>
    <n v="53000"/>
    <x v="1"/>
    <s v="BONDERMAN 6"/>
    <s v="17/01/SALF06AH"/>
    <s v="AH"/>
  </r>
  <r>
    <d v="2017-01-17T00:00:00"/>
    <s v="prime de panier 3 jrs/E5"/>
    <s v="Transport"/>
    <s v="investigations"/>
    <n v="15000"/>
    <x v="1"/>
    <s v="BONDERMAN 6"/>
    <s v="17/01/SALF06AH"/>
    <s v="AH"/>
  </r>
  <r>
    <d v="2017-01-17T00:00:00"/>
    <s v="Achat repas et raffraichissement /E5"/>
    <s v="Trust building"/>
    <s v="investigations"/>
    <n v="5000"/>
    <x v="1"/>
    <s v="BONDERMAN 6"/>
    <s v="17/01/SALF06AH"/>
    <s v="AH"/>
  </r>
  <r>
    <d v="2017-01-17T00:00:00"/>
    <s v="Travaux de menuserie + main d'œuvre"/>
    <s v="Services"/>
    <s v="Office"/>
    <n v="58500"/>
    <x v="9"/>
    <s v="USFWS EAGLE2"/>
    <s v="17/01/SALF06AH"/>
    <s v="AH"/>
  </r>
  <r>
    <d v="2017-01-17T00:00:00"/>
    <s v="Achat matériel de ménage"/>
    <s v="Office Materials"/>
    <s v="Office"/>
    <n v="6000"/>
    <x v="2"/>
    <s v="USFWS EAGLE2"/>
    <s v="17/01/SALF06AH"/>
    <s v="AH"/>
  </r>
  <r>
    <d v="2017-01-17T00:00:00"/>
    <s v="Transport Charlotte  /bureau-ambassade-ville-bureau "/>
    <s v="Transport"/>
    <s v="Management"/>
    <n v="7000"/>
    <x v="9"/>
    <s v="USFWS EAGLE2"/>
    <s v="17/01/SALF06AH"/>
    <s v="oui"/>
  </r>
  <r>
    <d v="2017-01-17T00:00:00"/>
    <s v="Frais de huissier/Dossier Alioune"/>
    <s v="Court fees"/>
    <s v="Legal"/>
    <n v="35000"/>
    <x v="0"/>
    <s v="USFWS EAGLE2"/>
    <s v="17/01/SALF06AH"/>
    <s v="AH"/>
  </r>
  <r>
    <d v="2017-01-18T00:00:00"/>
    <s v="Transport Michel /Maison-inpection du travail-bureau"/>
    <s v="Transport"/>
    <s v="Office"/>
    <n v="3500"/>
    <x v="4"/>
    <s v="USFWS EAGLE2"/>
    <s v="17/01/SALF06AH"/>
    <s v="oui"/>
  </r>
  <r>
    <d v="2017-01-18T00:00:00"/>
    <s v="Transport Charlotte-diverses courses en ville"/>
    <s v="Transport"/>
    <s v="Office"/>
    <n v="10000"/>
    <x v="9"/>
    <s v="USFWS EAGLE2"/>
    <s v="18/01/SALF06AH"/>
    <s v="AH"/>
  </r>
  <r>
    <d v="2017-01-19T00:00:00"/>
    <s v="Transport Michel /bureau-sgbs-bureau "/>
    <s v="Transport"/>
    <s v="Office"/>
    <n v="2000"/>
    <x v="4"/>
    <s v="USFWS EAGLE2"/>
    <s v="18/01/SALF06AH"/>
    <s v="AH"/>
  </r>
  <r>
    <d v="2017-01-19T00:00:00"/>
    <s v="Transport Mody /pr retrait visa charlotte"/>
    <s v="Transport"/>
    <s v="Office"/>
    <n v="4500"/>
    <x v="2"/>
    <s v="USFWS EAGLE2"/>
    <s v="19/01/SALF06AH"/>
    <s v="AH"/>
  </r>
  <r>
    <d v="2017-01-19T00:00:00"/>
    <s v="Bonus prestation informatique/cote d'ivoire"/>
    <s v="Services"/>
    <s v="Office"/>
    <n v="200000"/>
    <x v="11"/>
    <s v="USFWS EAGLE2"/>
    <s v="19/01/SALF06AH"/>
    <s v="AH"/>
  </r>
  <r>
    <d v="2017-01-19T00:00:00"/>
    <s v="Achat Fourniture de bureau"/>
    <s v="Office Materials"/>
    <s v="Office"/>
    <n v="39676"/>
    <x v="2"/>
    <s v="USFWS EAGLE2"/>
    <s v="20/01/SALF06AH"/>
    <s v="AH"/>
  </r>
  <r>
    <d v="2017-01-20T00:00:00"/>
    <s v="Indemnités de fin de contrat /Mody DIOP"/>
    <s v="Personnel"/>
    <s v="Media"/>
    <n v="146870"/>
    <x v="0"/>
    <s v="USFWS EAGLE2"/>
    <s v="20/01/SALF06AH"/>
    <s v="AH"/>
  </r>
  <r>
    <d v="2017-01-20T00:00:00"/>
    <s v="Frais d'envoi documents/DHL"/>
    <s v="Transfer fees"/>
    <s v="Management"/>
    <n v="30000"/>
    <x v="4"/>
    <s v="USFWS EAGLE2"/>
    <s v="20/01/SALF06AH"/>
    <s v="oui"/>
  </r>
  <r>
    <d v="2017-01-20T00:00:00"/>
    <s v="Transport Michel /bureau-DHL-Maison "/>
    <s v="Transport"/>
    <s v="Office"/>
    <n v="5000"/>
    <x v="4"/>
    <s v="USFWS EAGLE2"/>
    <s v="20/01/SALF06AH"/>
    <s v="oui"/>
  </r>
  <r>
    <d v="2017-01-20T00:00:00"/>
    <s v="Transport Charlotte  /bureau-aéroport "/>
    <s v="Transport"/>
    <s v="Management"/>
    <n v="5000"/>
    <x v="9"/>
    <s v="USFWS EAGLE2"/>
    <s v="20/01/SALF06AH"/>
    <s v="AH"/>
  </r>
  <r>
    <d v="2017-01-21T00:00:00"/>
    <s v="Transport Michel /semaine (5jrs)"/>
    <s v="Transport"/>
    <s v="Office"/>
    <n v="12500"/>
    <x v="4"/>
    <s v="USFWS EAGLE2"/>
    <s v="20/01/SALF06AH"/>
    <s v="AH"/>
  </r>
  <r>
    <d v="2017-01-21T00:00:00"/>
    <s v="Transport E3 / 2jours"/>
    <s v="Transport"/>
    <s v="investigations"/>
    <n v="5000"/>
    <x v="7"/>
    <s v="BONDERMAN 6"/>
    <s v="21/01/SALF06AH"/>
    <s v="AH"/>
  </r>
  <r>
    <d v="2017-01-21T00:00:00"/>
    <s v="Transport E4 / 2jours"/>
    <s v="Transport"/>
    <s v="investigations"/>
    <n v="4000"/>
    <x v="6"/>
    <s v="BONDERMAN 6"/>
    <s v="21/01/SALF06AH"/>
    <s v="AH"/>
  </r>
  <r>
    <d v="2017-01-22T00:00:00"/>
    <s v="Transport bureau-aéroport-bureau/cécile"/>
    <s v="Transport"/>
    <s v="Operations"/>
    <n v="10000"/>
    <x v="3"/>
    <s v="BONDERMAN 6"/>
    <s v="21/01/SALF06AH"/>
    <s v="AH"/>
  </r>
  <r>
    <d v="2017-01-22T00:00:00"/>
    <s v="Transport bureau-deef-bureau/cécile"/>
    <s v="Transport"/>
    <s v="Operations"/>
    <n v="4000"/>
    <x v="3"/>
    <s v="BONDERMAN 6"/>
    <s v="22/01/SALF06AH"/>
    <s v="AH"/>
  </r>
  <r>
    <d v="2017-01-22T00:00:00"/>
    <s v="prestation traducteur"/>
    <s v="Services"/>
    <s v="Office"/>
    <n v="2000"/>
    <x v="3"/>
    <s v="USFWS EAGLE2"/>
    <s v="22/01/SALF06AH"/>
    <s v="AH"/>
  </r>
  <r>
    <d v="2017-01-22T00:00:00"/>
    <s v="Frais juriste /Affaire vente d'oiseaux vers Espagne"/>
    <s v="Court fees"/>
    <s v="Legal"/>
    <n v="10000"/>
    <x v="3"/>
    <s v="BONDERMAN 6"/>
    <s v="22/01/SALF06AH"/>
    <s v="AH"/>
  </r>
  <r>
    <d v="2017-01-22T00:00:00"/>
    <s v="Achat repas et raffraichissement traficant"/>
    <s v=" Jail Visits"/>
    <s v="Legal"/>
    <n v="6000"/>
    <x v="3"/>
    <s v="BONDERMAN 6"/>
    <s v="22/01/SALF06AH"/>
    <s v="AH"/>
  </r>
  <r>
    <d v="2017-01-23T00:00:00"/>
    <s v="Transport bureau-gendarmerie-bureau/cécile"/>
    <s v="Transport"/>
    <s v="Operations"/>
    <n v="4000"/>
    <x v="3"/>
    <s v="BONDERMAN 6"/>
    <s v="22/01/SALF06AH"/>
    <s v="AH"/>
  </r>
  <r>
    <d v="2017-01-23T00:00:00"/>
    <s v="prestation traducteur"/>
    <s v="Services"/>
    <s v="Office"/>
    <n v="2000"/>
    <x v="3"/>
    <s v="BONDERMAN 6"/>
    <s v="23/01/SALF06AH"/>
    <s v="AH"/>
  </r>
  <r>
    <d v="2017-01-23T00:00:00"/>
    <s v="Achat repas et raffraichissement traficant"/>
    <s v=" Jail Visits"/>
    <s v="Legal"/>
    <n v="5700"/>
    <x v="3"/>
    <s v="BONDERMAN 6"/>
    <s v="23/01/SALF06AH"/>
    <s v="AH"/>
  </r>
  <r>
    <d v="2017-01-23T00:00:00"/>
    <s v="Mise en marche Nouveau Télephone/Cécile"/>
    <s v="Services"/>
    <s v="Office"/>
    <n v="10000"/>
    <x v="3"/>
    <s v="BONDERMAN 6"/>
    <s v="23/01/SALF06AH"/>
    <s v="AH"/>
  </r>
  <r>
    <d v="2017-01-24T00:00:00"/>
    <s v="Achat un (1) pile /batterie"/>
    <s v="Office Materials"/>
    <s v="Office"/>
    <n v="200"/>
    <x v="3"/>
    <s v="USFWS EAGLE2"/>
    <s v="23/01/SALF06AH"/>
    <s v="AH"/>
  </r>
  <r>
    <d v="2017-01-24T00:00:00"/>
    <s v="Transport bureau-gendarmerie-bureau/cécile"/>
    <s v="Transport"/>
    <s v="Operations"/>
    <n v="4000"/>
    <x v="3"/>
    <s v="BONDERMAN 6"/>
    <s v="23/01/SALF06AH"/>
    <s v="AH"/>
  </r>
  <r>
    <d v="2017-01-24T00:00:00"/>
    <s v="Frais juriste /Affaire vente d'oiseaux vers Espagne"/>
    <s v="Court fees"/>
    <s v="Legal"/>
    <n v="10000"/>
    <x v="3"/>
    <s v="BONDERMAN 6"/>
    <s v="24/01/SALF06AH"/>
    <s v="AH"/>
  </r>
  <r>
    <d v="2017-01-24T00:00:00"/>
    <s v="prestation traducteur"/>
    <s v="Services"/>
    <s v="Office"/>
    <n v="2000"/>
    <x v="3"/>
    <s v="USFWS EAGLE2"/>
    <s v="24/01/SALF06AH"/>
    <s v="AH"/>
  </r>
  <r>
    <d v="2017-01-24T00:00:00"/>
    <s v="Achat repas et raffraichissement 2 traficants"/>
    <s v="Jail Visits"/>
    <s v="Legal"/>
    <n v="14000"/>
    <x v="3"/>
    <s v="USFWS EAGLE2"/>
    <s v="24/01/SALF06AH"/>
    <s v="AH"/>
  </r>
  <r>
    <d v="2017-01-11T00:00:00"/>
    <s v="Avance Honoraire Avocat DIAGNE/Affaire Alain"/>
    <s v="Lawyer fees"/>
    <s v="Legal"/>
    <n v="250000"/>
    <x v="0"/>
    <s v="USFWS EAGLE2"/>
    <s v="24/01/SALF06AH"/>
    <s v="AH"/>
  </r>
  <r>
    <d v="2017-01-25T00:00:00"/>
    <s v="Epicerie du bureau"/>
    <s v="Office Materials"/>
    <s v="Office"/>
    <n v="5400"/>
    <x v="3"/>
    <s v="USFWS EAGLE2"/>
    <s v="24/01/SALF06AH"/>
    <s v="AH"/>
  </r>
  <r>
    <d v="2017-01-25T00:00:00"/>
    <s v="Transport bureau-gendarmerie-bureau/cécile"/>
    <s v="Transport"/>
    <s v="Operations"/>
    <n v="3000"/>
    <x v="3"/>
    <s v="BONDERMAN 6"/>
    <s v="25/01/SALF06AH"/>
    <s v="AH"/>
  </r>
  <r>
    <d v="2017-01-25T00:00:00"/>
    <s v="Achat repas et raffraichissement traficant"/>
    <s v=" Jail Visits"/>
    <s v="Legal"/>
    <n v="6000"/>
    <x v="3"/>
    <s v="BONDERMAN 6"/>
    <s v="25/01/SALF06AH"/>
    <s v="AH"/>
  </r>
  <r>
    <d v="2017-01-25T00:00:00"/>
    <s v="Transport global pr 2 jours d'investigation E3"/>
    <s v="Transport"/>
    <s v="investigations"/>
    <n v="14500"/>
    <x v="7"/>
    <s v="BONDERMAN 6"/>
    <s v="25/01/SALF06AH"/>
    <s v="AH"/>
  </r>
  <r>
    <d v="2017-01-25T00:00:00"/>
    <s v="Achat divers repas et raffraichissement"/>
    <s v="Trust building"/>
    <s v="investigations"/>
    <n v="8000"/>
    <x v="7"/>
    <s v="BONDERMAN 6"/>
    <s v="25/01/SALF06AH"/>
    <s v="AH"/>
  </r>
  <r>
    <d v="2017-01-25T00:00:00"/>
    <s v="Transport global pr 2 jours d'investigation E4"/>
    <s v="Transport"/>
    <s v="investigations"/>
    <n v="13000"/>
    <x v="6"/>
    <s v="BONDERMAN 6"/>
    <s v="25/01/SALF06AH"/>
    <s v="AH"/>
  </r>
  <r>
    <d v="2017-01-25T00:00:00"/>
    <s v="Achat divers repas et raffraichissement E4"/>
    <s v="Trust building"/>
    <s v="investigations"/>
    <n v="5000"/>
    <x v="6"/>
    <s v="BONDERMAN 6"/>
    <s v="25/01/SALF06AH"/>
    <s v="AH"/>
  </r>
  <r>
    <d v="2017-01-25T00:00:00"/>
    <s v="Transport global pr 2 jours d'investigation E4"/>
    <s v="Transport"/>
    <s v="investigations"/>
    <n v="9500"/>
    <x v="10"/>
    <s v="BONDERMAN 6"/>
    <s v="25/01/SALF06AH"/>
    <s v="AH"/>
  </r>
  <r>
    <d v="2017-01-25T00:00:00"/>
    <s v="Achat divers repas et raffraichissement E4"/>
    <s v="Trust building"/>
    <s v="investigations"/>
    <n v="5000"/>
    <x v="10"/>
    <s v="BONDERMAN 6"/>
    <s v="25/01/SALF06AH"/>
    <s v="AH"/>
  </r>
  <r>
    <d v="2017-01-25T00:00:00"/>
    <s v="Transport global pr 2 jours d'investigation E4"/>
    <s v="Transport"/>
    <s v="investigations"/>
    <n v="13650"/>
    <x v="1"/>
    <s v="BONDERMAN 6"/>
    <s v="25/01/SALF06AH"/>
    <s v="AH"/>
  </r>
  <r>
    <d v="2017-01-25T00:00:00"/>
    <s v="Achat divers repas et raffraichissement E4"/>
    <s v="Trust building"/>
    <s v="investigations"/>
    <n v="5000"/>
    <x v="1"/>
    <s v="BONDERMAN 6"/>
    <s v="25/01/SALF06AH"/>
    <s v="AH"/>
  </r>
  <r>
    <d v="2017-01-26T00:00:00"/>
    <s v="Bonus eau et foret "/>
    <s v=" Bonus"/>
    <s v="Operations"/>
    <n v="90000"/>
    <x v="3"/>
    <s v="BONDERMAN 6"/>
    <s v="25/01/SALF06AH"/>
    <s v="AH"/>
  </r>
  <r>
    <d v="2017-01-26T00:00:00"/>
    <s v="Bonus  loyer cécile"/>
    <s v="Rent &amp; Utilities"/>
    <s v="Office"/>
    <n v="250000"/>
    <x v="3"/>
    <s v="USFWS EAGLE2"/>
    <s v="26/01/SALF06AH"/>
    <s v="AH"/>
  </r>
  <r>
    <d v="2017-01-26T00:00:00"/>
    <s v="Complément Salaire cécile janvier 17"/>
    <s v="Personnel"/>
    <s v="Office"/>
    <n v="350000"/>
    <x v="3"/>
    <s v="USFWS EAGLE2"/>
    <s v="26/01/SALF06AH"/>
    <s v="AH"/>
  </r>
  <r>
    <d v="2017-01-27T00:00:00"/>
    <s v="Bonus média "/>
    <s v="Bonus"/>
    <s v="Media"/>
    <n v="170000"/>
    <x v="0"/>
    <s v="USFWS EAGLE2"/>
    <s v="26/01/SALF06AH"/>
    <s v="AH"/>
  </r>
  <r>
    <d v="2017-01-27T00:00:00"/>
    <s v="Solde de compte Alioune Diatta"/>
    <s v="Personnel"/>
    <s v="Legal"/>
    <n v="609162"/>
    <x v="0"/>
    <s v="USFWS EAGLE2"/>
    <s v="27/01/SALF06AH"/>
    <s v="AH"/>
  </r>
  <r>
    <d v="2017-01-27T00:00:00"/>
    <s v="Transport juriste prestataire/Mohamed DIEDHIOU"/>
    <s v="Transport"/>
    <s v="Services"/>
    <n v="10000"/>
    <x v="12"/>
    <s v="USFWS EAGLE2"/>
    <s v="27/01/SALF06AH"/>
    <s v="AH"/>
  </r>
  <r>
    <d v="2017-01-27T00:00:00"/>
    <s v="Transport bureau-avocat-ville-bureau/cécile"/>
    <s v="Transport"/>
    <s v="Office"/>
    <n v="10000"/>
    <x v="3"/>
    <s v="USFWS EAGLE2"/>
    <s v="27/01/SALF06AH"/>
    <s v="AH"/>
  </r>
  <r>
    <d v="2017-01-30T00:00:00"/>
    <s v="Achat 01 cartouche noire"/>
    <s v="Office Materials"/>
    <s v="Office"/>
    <n v="10068"/>
    <x v="3"/>
    <s v="USFWS EAGLE2"/>
    <s v="27/01/SALF06AH"/>
    <s v="AH"/>
  </r>
  <r>
    <d v="2017-01-30T00:00:00"/>
    <s v="Transport ville-bureau-bureau/cécile"/>
    <s v="Transport"/>
    <s v="Office"/>
    <n v="4000"/>
    <x v="3"/>
    <s v="USFWS EAGLE2"/>
    <s v="30/01/SALF06AH"/>
    <s v="AH"/>
  </r>
  <r>
    <d v="2017-01-30T00:00:00"/>
    <s v="Facture/honoraire huissier"/>
    <s v="Court fees"/>
    <s v="Legal"/>
    <n v="105000"/>
    <x v="0"/>
    <s v="USFWS EAGLE2"/>
    <s v="30/01/SALF06AH"/>
    <s v="AH"/>
  </r>
  <r>
    <d v="2017-01-30T00:00:00"/>
    <s v="salaire charlotte-janvier 17/ par chéque sgbs"/>
    <s v="Personnel"/>
    <s v="Management"/>
    <n v="1000000"/>
    <x v="0"/>
    <s v="USFWS EAGLE2"/>
    <s v="30/01/SALF06AH"/>
    <s v="AH"/>
  </r>
  <r>
    <d v="2017-01-30T00:00:00"/>
    <s v="salaire michel-janvier 17/ par chéque sgbs"/>
    <s v="Personnel"/>
    <s v="Office"/>
    <n v="230000"/>
    <x v="0"/>
    <s v="USFWS EAGLE2"/>
    <s v="30/01/SALF06AH"/>
    <s v="AH"/>
  </r>
  <r>
    <d v="2017-01-30T00:00:00"/>
    <s v="salaire E3-janvier 17/ par chéque sgbs"/>
    <s v="Personnel"/>
    <s v="investigations"/>
    <n v="150000"/>
    <x v="0"/>
    <s v="BONDERMAN 6"/>
    <s v="30/01/SALF06AH"/>
    <s v="AH"/>
  </r>
  <r>
    <d v="2017-01-30T00:00:00"/>
    <s v="salaire E4-janvier 17/ par chéque sgbs"/>
    <s v="Personnel"/>
    <s v="investigations"/>
    <n v="150000"/>
    <x v="0"/>
    <s v="BONDERMAN 6"/>
    <s v="30/01/SALF06AH"/>
    <s v="AH"/>
  </r>
  <r>
    <d v="2017-01-30T00:00:00"/>
    <s v="Indemnité E5 de stage-janvier 17/ par chéque sgbs"/>
    <s v="Personnel"/>
    <s v="investigations"/>
    <n v="140496"/>
    <x v="0"/>
    <s v="BONDERMAN 6"/>
    <s v="30/01/SALF06AH"/>
    <s v="AH"/>
  </r>
  <r>
    <d v="2017-01-30T00:00:00"/>
    <s v="salaire E6 DE stage -janvier 17/ par chéque sgbs"/>
    <s v="Personnel"/>
    <s v="investigations"/>
    <n v="140496"/>
    <x v="0"/>
    <s v="BONDERMAN 6"/>
    <s v="30/01/SALF06AH"/>
    <s v="AH"/>
  </r>
  <r>
    <d v="2017-01-30T00:00:00"/>
    <s v="Frais huissier/Affaire Alioune/"/>
    <s v="Court fees"/>
    <s v="Legal"/>
    <n v="105000"/>
    <x v="0"/>
    <s v="BONDERMAN 6"/>
    <s v="30/01/SALF06AH"/>
    <s v="AH"/>
  </r>
  <r>
    <d v="2017-01-30T00:00:00"/>
    <s v="Solde Honoraire avocat/Maitre cissé"/>
    <s v=" Lawyer fees"/>
    <s v="Legal"/>
    <n v="350000"/>
    <x v="0"/>
    <s v="BONDERMAN 6"/>
    <s v="30/01/SALF06AH"/>
    <s v="AH"/>
  </r>
  <r>
    <d v="2017-01-30T00:00:00"/>
    <s v="Prestation juriste/Mohamed Diédhiou"/>
    <s v="Services"/>
    <s v="Legal"/>
    <n v="300000"/>
    <x v="0"/>
    <s v="BONDERMAN 6"/>
    <s v="30/01/SALF06AH"/>
    <s v="AH"/>
  </r>
  <r>
    <d v="2017-01-31T00:00:00"/>
    <s v="salaire Alioune janvier 17"/>
    <s v="Personnel"/>
    <s v="Legal"/>
    <n v="220000"/>
    <x v="0"/>
    <s v="BONDERMAN 6"/>
    <s v="30/01/SALF06AH"/>
    <s v="AH"/>
  </r>
  <r>
    <d v="2017-01-31T00:00:00"/>
    <s v="pénalité billet d'avion charlotte cote d'ivoire"/>
    <s v="Flight"/>
    <s v="Management"/>
    <n v="35000"/>
    <x v="9"/>
    <s v="USFWS EAGLE2"/>
    <s v="30/01/SALF06AH"/>
    <s v="AH"/>
  </r>
  <r>
    <d v="2017-01-31T00:00:00"/>
    <s v="Transport michel bureau-aeroport-maison"/>
    <s v="Transport"/>
    <s v="Office"/>
    <n v="4500"/>
    <x v="4"/>
    <s v="USFWS EAGLE2"/>
    <s v="31/01/SALF11FAH "/>
    <s v="AH"/>
  </r>
  <r>
    <d v="2017-01-31T00:00:00"/>
    <s v="transport huissier-ville-bureau-ville"/>
    <s v="Transport"/>
    <s v="Office"/>
    <n v="4000"/>
    <x v="3"/>
    <s v="USFWS EAGLE2"/>
    <s v="31/01/SALF11FAH "/>
    <s v="AH"/>
  </r>
  <r>
    <d v="2017-01-31T00:00:00"/>
    <s v="prestation maintenance informatique/lucas"/>
    <s v="prestation"/>
    <s v="Services"/>
    <n v="100000"/>
    <x v="11"/>
    <s v="USFWS EAGLE2"/>
    <s v="31/01/SALF11FAH "/>
    <s v="AH"/>
  </r>
  <r>
    <d v="2017-01-31T00:00:00"/>
    <s v="Agios du 31/12/16 au 31/01"/>
    <s v="Bank charges"/>
    <s v="Office"/>
    <n v="27083"/>
    <x v="0"/>
    <s v="USFWS EAGLE2"/>
    <s v="31/01/SALF11FAH "/>
    <s v="AH"/>
  </r>
  <r>
    <m/>
    <m/>
    <m/>
    <m/>
    <m/>
    <x v="13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Y19" firstHeaderRow="1" firstDataRow="2" firstDataCol="1"/>
  <pivotFields count="7">
    <pivotField showAll="0"/>
    <pivotField showAll="0"/>
    <pivotField axis="axisCol" showAll="0">
      <items count="32">
        <item m="1" x="27"/>
        <item x="17"/>
        <item x="20"/>
        <item m="1" x="29"/>
        <item m="1" x="26"/>
        <item x="6"/>
        <item x="14"/>
        <item x="13"/>
        <item x="7"/>
        <item m="1" x="24"/>
        <item x="5"/>
        <item x="12"/>
        <item x="2"/>
        <item m="1" x="28"/>
        <item x="3"/>
        <item x="16"/>
        <item x="4"/>
        <item x="9"/>
        <item x="8"/>
        <item m="1" x="25"/>
        <item x="15"/>
        <item x="22"/>
        <item x="10"/>
        <item x="0"/>
        <item x="1"/>
        <item x="11"/>
        <item m="1" x="23"/>
        <item m="1" x="30"/>
        <item x="18"/>
        <item x="19"/>
        <item x="21"/>
        <item t="default"/>
      </items>
    </pivotField>
    <pivotField axis="axisRow" showAll="0">
      <items count="13">
        <item m="1" x="11"/>
        <item x="5"/>
        <item x="2"/>
        <item x="1"/>
        <item x="3"/>
        <item x="0"/>
        <item x="4"/>
        <item x="8"/>
        <item x="6"/>
        <item m="1" x="9"/>
        <item x="7"/>
        <item m="1" x="10"/>
        <item t="default"/>
      </items>
    </pivotField>
    <pivotField dataField="1" showAll="0"/>
    <pivotField showAll="0"/>
    <pivotField axis="axisRow" showAll="0">
      <items count="8">
        <item m="1" x="4"/>
        <item m="1" x="6"/>
        <item sd="0" x="2"/>
        <item m="1" x="5"/>
        <item m="1" x="3"/>
        <item x="0"/>
        <item x="1"/>
        <item t="default"/>
      </items>
    </pivotField>
  </pivotFields>
  <rowFields count="2">
    <field x="6"/>
    <field x="3"/>
  </rowFields>
  <rowItems count="15">
    <i>
      <x v="2"/>
    </i>
    <i>
      <x v="5"/>
    </i>
    <i r="1">
      <x v="1"/>
    </i>
    <i r="1">
      <x v="3"/>
    </i>
    <i r="1">
      <x v="4"/>
    </i>
    <i r="1">
      <x v="5"/>
    </i>
    <i r="1">
      <x v="8"/>
    </i>
    <i r="1">
      <x v="10"/>
    </i>
    <i>
      <x v="6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2"/>
  </colFields>
  <colItems count="24">
    <i>
      <x v="1"/>
    </i>
    <i>
      <x v="2"/>
    </i>
    <i>
      <x v="5"/>
    </i>
    <i>
      <x v="6"/>
    </i>
    <i>
      <x v="7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8"/>
    </i>
    <i>
      <x v="29"/>
    </i>
    <i>
      <x v="30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B19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21">
        <item m="1" x="17"/>
        <item x="5"/>
        <item m="1" x="15"/>
        <item x="9"/>
        <item m="1" x="16"/>
        <item x="7"/>
        <item x="4"/>
        <item x="2"/>
        <item x="8"/>
        <item x="14"/>
        <item m="1" x="18"/>
        <item x="6"/>
        <item x="1"/>
        <item x="10"/>
        <item x="0"/>
        <item m="1" x="19"/>
        <item x="3"/>
        <item x="11"/>
        <item x="12"/>
        <item x="13"/>
        <item t="default"/>
      </items>
    </pivotField>
    <pivotField showAll="0"/>
    <pivotField showAll="0"/>
    <pivotField showAll="0"/>
  </pivotFields>
  <rowFields count="1">
    <field x="5"/>
  </rowFields>
  <rowItems count="16">
    <i>
      <x v="1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9"/>
  <sheetViews>
    <sheetView zoomScale="78" zoomScaleNormal="78" workbookViewId="0">
      <selection activeCell="O15" sqref="O15"/>
    </sheetView>
  </sheetViews>
  <sheetFormatPr baseColWidth="10" defaultRowHeight="15" x14ac:dyDescent="0.25"/>
  <cols>
    <col min="1" max="1" width="21" customWidth="1"/>
    <col min="2" max="2" width="23.85546875" customWidth="1"/>
    <col min="3" max="3" width="12" bestFit="1" customWidth="1"/>
    <col min="4" max="4" width="7.85546875" bestFit="1" customWidth="1"/>
    <col min="5" max="5" width="10.7109375" bestFit="1" customWidth="1"/>
    <col min="6" max="6" width="7.85546875" bestFit="1" customWidth="1"/>
    <col min="7" max="7" width="8.42578125" bestFit="1" customWidth="1"/>
    <col min="8" max="8" width="15.28515625" bestFit="1" customWidth="1"/>
    <col min="9" max="9" width="14.7109375" bestFit="1" customWidth="1"/>
    <col min="10" max="10" width="8.28515625" bestFit="1" customWidth="1"/>
    <col min="11" max="11" width="10.5703125" bestFit="1" customWidth="1"/>
    <col min="12" max="12" width="12.5703125" bestFit="1" customWidth="1"/>
    <col min="13" max="13" width="9.42578125" bestFit="1" customWidth="1"/>
    <col min="14" max="14" width="17.42578125" bestFit="1" customWidth="1"/>
    <col min="15" max="15" width="14.7109375" bestFit="1" customWidth="1"/>
    <col min="16" max="16" width="13.140625" bestFit="1" customWidth="1"/>
    <col min="17" max="17" width="6.28515625" bestFit="1" customWidth="1"/>
    <col min="18" max="18" width="12.42578125" bestFit="1" customWidth="1"/>
    <col min="19" max="19" width="10" bestFit="1" customWidth="1"/>
    <col min="20" max="20" width="11.5703125" bestFit="1" customWidth="1"/>
    <col min="21" max="21" width="10.140625" bestFit="1" customWidth="1"/>
    <col min="22" max="22" width="9.140625" bestFit="1" customWidth="1"/>
    <col min="23" max="23" width="6.85546875" bestFit="1" customWidth="1"/>
    <col min="24" max="24" width="10.140625" bestFit="1" customWidth="1"/>
    <col min="25" max="25" width="12.5703125" bestFit="1" customWidth="1"/>
  </cols>
  <sheetData>
    <row r="3" spans="1:25" x14ac:dyDescent="0.25">
      <c r="A3" s="40" t="s">
        <v>31</v>
      </c>
      <c r="B3" s="40" t="s">
        <v>33</v>
      </c>
    </row>
    <row r="4" spans="1:25" x14ac:dyDescent="0.25">
      <c r="A4" s="40" t="s">
        <v>30</v>
      </c>
      <c r="B4" t="s">
        <v>154</v>
      </c>
      <c r="C4" t="s">
        <v>264</v>
      </c>
      <c r="D4" t="s">
        <v>26</v>
      </c>
      <c r="E4" t="s">
        <v>23</v>
      </c>
      <c r="F4" t="s">
        <v>115</v>
      </c>
      <c r="G4" t="s">
        <v>24</v>
      </c>
      <c r="H4" t="s">
        <v>66</v>
      </c>
      <c r="I4" t="s">
        <v>21</v>
      </c>
      <c r="J4" t="s">
        <v>18</v>
      </c>
      <c r="K4" t="s">
        <v>35</v>
      </c>
      <c r="L4" t="s">
        <v>20</v>
      </c>
      <c r="M4" t="s">
        <v>13</v>
      </c>
      <c r="N4" t="s">
        <v>25</v>
      </c>
      <c r="O4" t="s">
        <v>71</v>
      </c>
      <c r="P4" t="s">
        <v>19</v>
      </c>
      <c r="Q4" t="s">
        <v>34</v>
      </c>
      <c r="R4" t="s">
        <v>200</v>
      </c>
      <c r="S4" t="s">
        <v>61</v>
      </c>
      <c r="T4" t="s">
        <v>79</v>
      </c>
      <c r="U4" t="s">
        <v>104</v>
      </c>
      <c r="V4" t="s">
        <v>170</v>
      </c>
      <c r="W4" t="s">
        <v>175</v>
      </c>
      <c r="X4" t="s">
        <v>194</v>
      </c>
      <c r="Y4" t="s">
        <v>32</v>
      </c>
    </row>
    <row r="5" spans="1:25" x14ac:dyDescent="0.25">
      <c r="A5" s="6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</row>
    <row r="6" spans="1:25" x14ac:dyDescent="0.25">
      <c r="A6" s="6" t="s">
        <v>244</v>
      </c>
      <c r="B6" s="41"/>
      <c r="C6" s="41"/>
      <c r="D6" s="41">
        <v>170000</v>
      </c>
      <c r="E6" s="41">
        <v>68679</v>
      </c>
      <c r="F6" s="41">
        <v>264000</v>
      </c>
      <c r="G6" s="41">
        <v>29000</v>
      </c>
      <c r="H6" s="41">
        <v>265337</v>
      </c>
      <c r="I6" s="41">
        <v>716200</v>
      </c>
      <c r="J6" s="41">
        <v>497882</v>
      </c>
      <c r="K6" s="41">
        <v>457000</v>
      </c>
      <c r="L6" s="41">
        <v>30000</v>
      </c>
      <c r="M6" s="41">
        <v>292000</v>
      </c>
      <c r="N6" s="41"/>
      <c r="O6" s="41">
        <v>159979</v>
      </c>
      <c r="P6" s="41"/>
      <c r="Q6" s="41"/>
      <c r="R6" s="41">
        <v>35858</v>
      </c>
      <c r="S6" s="41">
        <v>3951143</v>
      </c>
      <c r="T6" s="41">
        <v>900000</v>
      </c>
      <c r="U6" s="41">
        <v>249000</v>
      </c>
      <c r="V6" s="41">
        <v>14000</v>
      </c>
      <c r="W6" s="41"/>
      <c r="X6" s="41">
        <v>100000</v>
      </c>
      <c r="Y6" s="41">
        <v>8200078</v>
      </c>
    </row>
    <row r="7" spans="1:25" x14ac:dyDescent="0.25">
      <c r="A7" s="42" t="s">
        <v>116</v>
      </c>
      <c r="B7" s="41"/>
      <c r="C7" s="41"/>
      <c r="D7" s="41"/>
      <c r="E7" s="41"/>
      <c r="F7" s="41">
        <v>229000</v>
      </c>
      <c r="G7" s="41"/>
      <c r="H7" s="41"/>
      <c r="I7" s="41"/>
      <c r="J7" s="41"/>
      <c r="K7" s="41"/>
      <c r="L7" s="41"/>
      <c r="M7" s="41">
        <v>11000</v>
      </c>
      <c r="N7" s="41"/>
      <c r="O7" s="41">
        <v>41300</v>
      </c>
      <c r="P7" s="41"/>
      <c r="Q7" s="41"/>
      <c r="R7" s="41"/>
      <c r="S7" s="41">
        <v>500000</v>
      </c>
      <c r="T7" s="41"/>
      <c r="U7" s="41"/>
      <c r="V7" s="41"/>
      <c r="W7" s="41"/>
      <c r="X7" s="41"/>
      <c r="Y7" s="41">
        <v>781300</v>
      </c>
    </row>
    <row r="8" spans="1:25" x14ac:dyDescent="0.25">
      <c r="A8" s="42" t="s">
        <v>15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12500</v>
      </c>
      <c r="N8" s="41"/>
      <c r="O8" s="41"/>
      <c r="P8" s="41"/>
      <c r="Q8" s="41"/>
      <c r="R8" s="41"/>
      <c r="S8" s="41">
        <v>1044273</v>
      </c>
      <c r="T8" s="41">
        <v>900000</v>
      </c>
      <c r="U8" s="41">
        <v>249000</v>
      </c>
      <c r="V8" s="41">
        <v>14000</v>
      </c>
      <c r="W8" s="41"/>
      <c r="X8" s="41"/>
      <c r="Y8" s="41">
        <v>2219773</v>
      </c>
    </row>
    <row r="9" spans="1:25" x14ac:dyDescent="0.25">
      <c r="A9" s="42" t="s">
        <v>28</v>
      </c>
      <c r="B9" s="41"/>
      <c r="C9" s="41"/>
      <c r="D9" s="41">
        <v>170000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>
        <v>146870</v>
      </c>
      <c r="T9" s="41"/>
      <c r="U9" s="41"/>
      <c r="V9" s="41"/>
      <c r="W9" s="41"/>
      <c r="X9" s="41"/>
      <c r="Y9" s="41">
        <v>316870</v>
      </c>
    </row>
    <row r="10" spans="1:25" x14ac:dyDescent="0.25">
      <c r="A10" s="42" t="s">
        <v>9</v>
      </c>
      <c r="B10" s="41"/>
      <c r="C10" s="41"/>
      <c r="D10" s="41"/>
      <c r="E10" s="41">
        <v>68679</v>
      </c>
      <c r="F10" s="41"/>
      <c r="G10" s="41">
        <v>29000</v>
      </c>
      <c r="H10" s="41">
        <v>265337</v>
      </c>
      <c r="I10" s="41">
        <v>716200</v>
      </c>
      <c r="J10" s="41">
        <v>497882</v>
      </c>
      <c r="K10" s="41">
        <v>457000</v>
      </c>
      <c r="L10" s="41"/>
      <c r="M10" s="41">
        <v>246500</v>
      </c>
      <c r="N10" s="41"/>
      <c r="O10" s="41">
        <v>50000</v>
      </c>
      <c r="P10" s="41"/>
      <c r="Q10" s="41"/>
      <c r="R10" s="41">
        <v>35858</v>
      </c>
      <c r="S10" s="41">
        <v>1260000</v>
      </c>
      <c r="T10" s="41"/>
      <c r="U10" s="41"/>
      <c r="V10" s="41"/>
      <c r="W10" s="41"/>
      <c r="X10" s="41"/>
      <c r="Y10" s="41">
        <v>3626456</v>
      </c>
    </row>
    <row r="11" spans="1:25" x14ac:dyDescent="0.25">
      <c r="A11" s="42" t="s">
        <v>59</v>
      </c>
      <c r="B11" s="41"/>
      <c r="C11" s="41"/>
      <c r="D11" s="41"/>
      <c r="E11" s="41"/>
      <c r="F11" s="41">
        <v>35000</v>
      </c>
      <c r="G11" s="41"/>
      <c r="H11" s="41"/>
      <c r="I11" s="41"/>
      <c r="J11" s="41"/>
      <c r="K11" s="41"/>
      <c r="L11" s="41">
        <v>30000</v>
      </c>
      <c r="M11" s="41">
        <v>12000</v>
      </c>
      <c r="N11" s="41"/>
      <c r="O11" s="41">
        <v>68679</v>
      </c>
      <c r="P11" s="41"/>
      <c r="Q11" s="41"/>
      <c r="R11" s="41"/>
      <c r="S11" s="41">
        <v>1000000</v>
      </c>
      <c r="T11" s="41"/>
      <c r="U11" s="41"/>
      <c r="V11" s="41"/>
      <c r="W11" s="41"/>
      <c r="X11" s="41"/>
      <c r="Y11" s="41">
        <v>1145679</v>
      </c>
    </row>
    <row r="12" spans="1:25" x14ac:dyDescent="0.25">
      <c r="A12" s="42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>
        <v>10000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>
        <v>100000</v>
      </c>
      <c r="Y12" s="41">
        <v>110000</v>
      </c>
    </row>
    <row r="13" spans="1:25" x14ac:dyDescent="0.25">
      <c r="A13" s="6" t="s">
        <v>243</v>
      </c>
      <c r="B13" s="41">
        <v>17700</v>
      </c>
      <c r="C13" s="41">
        <v>350000</v>
      </c>
      <c r="D13" s="41">
        <v>146500</v>
      </c>
      <c r="E13" s="41"/>
      <c r="F13" s="41"/>
      <c r="G13" s="41"/>
      <c r="H13" s="41"/>
      <c r="I13" s="41"/>
      <c r="J13" s="41">
        <v>312000</v>
      </c>
      <c r="K13" s="41">
        <v>5000</v>
      </c>
      <c r="L13" s="41"/>
      <c r="M13" s="41">
        <v>303470</v>
      </c>
      <c r="N13" s="41">
        <v>149000</v>
      </c>
      <c r="O13" s="41"/>
      <c r="P13" s="41">
        <v>43000</v>
      </c>
      <c r="Q13" s="41"/>
      <c r="R13" s="41"/>
      <c r="S13" s="41">
        <v>1165992</v>
      </c>
      <c r="T13" s="41"/>
      <c r="U13" s="41">
        <v>125000</v>
      </c>
      <c r="V13" s="41"/>
      <c r="W13" s="41">
        <v>90000</v>
      </c>
      <c r="X13" s="41"/>
      <c r="Y13" s="41">
        <v>2707662</v>
      </c>
    </row>
    <row r="14" spans="1:25" x14ac:dyDescent="0.25">
      <c r="A14" s="42" t="s">
        <v>65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242470</v>
      </c>
      <c r="N14" s="41">
        <v>90000</v>
      </c>
      <c r="O14" s="41"/>
      <c r="P14" s="41">
        <v>43000</v>
      </c>
      <c r="Q14" s="41"/>
      <c r="R14" s="41"/>
      <c r="S14" s="41">
        <v>915992</v>
      </c>
      <c r="T14" s="41"/>
      <c r="U14" s="41"/>
      <c r="V14" s="41"/>
      <c r="W14" s="41"/>
      <c r="X14" s="41"/>
      <c r="Y14" s="41">
        <v>1291462</v>
      </c>
    </row>
    <row r="15" spans="1:25" x14ac:dyDescent="0.25">
      <c r="A15" s="42" t="s">
        <v>15</v>
      </c>
      <c r="B15" s="41">
        <v>17700</v>
      </c>
      <c r="C15" s="41">
        <v>350000</v>
      </c>
      <c r="D15" s="41"/>
      <c r="E15" s="41"/>
      <c r="F15" s="41"/>
      <c r="G15" s="41"/>
      <c r="H15" s="41"/>
      <c r="I15" s="41"/>
      <c r="J15" s="41">
        <v>300000</v>
      </c>
      <c r="K15" s="41">
        <v>5000</v>
      </c>
      <c r="L15" s="41"/>
      <c r="M15" s="41">
        <v>36000</v>
      </c>
      <c r="N15" s="41">
        <v>59000</v>
      </c>
      <c r="O15" s="41"/>
      <c r="P15" s="41"/>
      <c r="Q15" s="41"/>
      <c r="R15" s="41"/>
      <c r="S15" s="41">
        <v>220000</v>
      </c>
      <c r="T15" s="41"/>
      <c r="U15" s="41">
        <v>125000</v>
      </c>
      <c r="V15" s="41"/>
      <c r="W15" s="41"/>
      <c r="X15" s="41"/>
      <c r="Y15" s="41">
        <v>1112700</v>
      </c>
    </row>
    <row r="16" spans="1:25" x14ac:dyDescent="0.25">
      <c r="A16" s="42" t="s">
        <v>28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>
        <v>30000</v>
      </c>
      <c r="T16" s="41"/>
      <c r="U16" s="41"/>
      <c r="V16" s="41"/>
      <c r="W16" s="41"/>
      <c r="X16" s="41"/>
      <c r="Y16" s="41">
        <v>30000</v>
      </c>
    </row>
    <row r="17" spans="1:25" x14ac:dyDescent="0.25">
      <c r="A17" s="42" t="s">
        <v>9</v>
      </c>
      <c r="B17" s="41"/>
      <c r="C17" s="41"/>
      <c r="D17" s="41"/>
      <c r="E17" s="41"/>
      <c r="F17" s="41"/>
      <c r="G17" s="41"/>
      <c r="H17" s="41"/>
      <c r="I17" s="41"/>
      <c r="J17" s="41">
        <v>12000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>
        <v>12000</v>
      </c>
    </row>
    <row r="18" spans="1:25" x14ac:dyDescent="0.25">
      <c r="A18" s="42" t="s">
        <v>72</v>
      </c>
      <c r="B18" s="41"/>
      <c r="C18" s="41"/>
      <c r="D18" s="41">
        <v>146500</v>
      </c>
      <c r="E18" s="41"/>
      <c r="F18" s="41"/>
      <c r="G18" s="41"/>
      <c r="H18" s="41"/>
      <c r="I18" s="41"/>
      <c r="J18" s="41"/>
      <c r="K18" s="41"/>
      <c r="L18" s="41"/>
      <c r="M18" s="41">
        <v>25000</v>
      </c>
      <c r="N18" s="41"/>
      <c r="O18" s="41"/>
      <c r="P18" s="41"/>
      <c r="Q18" s="41"/>
      <c r="R18" s="41"/>
      <c r="S18" s="41"/>
      <c r="T18" s="41"/>
      <c r="U18" s="41"/>
      <c r="V18" s="41"/>
      <c r="W18" s="41">
        <v>90000</v>
      </c>
      <c r="X18" s="41"/>
      <c r="Y18" s="41">
        <v>261500</v>
      </c>
    </row>
    <row r="19" spans="1:25" x14ac:dyDescent="0.25">
      <c r="A19" s="6" t="s">
        <v>32</v>
      </c>
      <c r="B19" s="41">
        <v>17700</v>
      </c>
      <c r="C19" s="41">
        <v>350000</v>
      </c>
      <c r="D19" s="41">
        <v>316500</v>
      </c>
      <c r="E19" s="41">
        <v>68679</v>
      </c>
      <c r="F19" s="41">
        <v>264000</v>
      </c>
      <c r="G19" s="41">
        <v>29000</v>
      </c>
      <c r="H19" s="41">
        <v>265337</v>
      </c>
      <c r="I19" s="41">
        <v>716200</v>
      </c>
      <c r="J19" s="41">
        <v>809882</v>
      </c>
      <c r="K19" s="41">
        <v>462000</v>
      </c>
      <c r="L19" s="41">
        <v>30000</v>
      </c>
      <c r="M19" s="41">
        <v>595470</v>
      </c>
      <c r="N19" s="41">
        <v>149000</v>
      </c>
      <c r="O19" s="41">
        <v>159979</v>
      </c>
      <c r="P19" s="41">
        <v>43000</v>
      </c>
      <c r="Q19" s="41"/>
      <c r="R19" s="41">
        <v>35858</v>
      </c>
      <c r="S19" s="41">
        <v>5117135</v>
      </c>
      <c r="T19" s="41">
        <v>900000</v>
      </c>
      <c r="U19" s="41">
        <v>374000</v>
      </c>
      <c r="V19" s="41">
        <v>14000</v>
      </c>
      <c r="W19" s="41">
        <v>90000</v>
      </c>
      <c r="X19" s="41">
        <v>100000</v>
      </c>
      <c r="Y19" s="41">
        <v>10907740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11" sqref="A11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40" t="s">
        <v>30</v>
      </c>
      <c r="B3" t="s">
        <v>31</v>
      </c>
    </row>
    <row r="4" spans="1:2" x14ac:dyDescent="0.25">
      <c r="A4" s="6" t="s">
        <v>16</v>
      </c>
      <c r="B4" s="41">
        <v>12500</v>
      </c>
    </row>
    <row r="5" spans="1:2" x14ac:dyDescent="0.25">
      <c r="A5" s="6" t="s">
        <v>22</v>
      </c>
      <c r="B5" s="41">
        <v>427170</v>
      </c>
    </row>
    <row r="6" spans="1:2" x14ac:dyDescent="0.25">
      <c r="A6" s="6" t="s">
        <v>11</v>
      </c>
      <c r="B6" s="41">
        <v>122220</v>
      </c>
    </row>
    <row r="7" spans="1:2" x14ac:dyDescent="0.25">
      <c r="A7" s="6" t="s">
        <v>17</v>
      </c>
      <c r="B7" s="41">
        <v>647100</v>
      </c>
    </row>
    <row r="8" spans="1:2" x14ac:dyDescent="0.25">
      <c r="A8" s="6" t="s">
        <v>27</v>
      </c>
      <c r="B8" s="41">
        <v>118176</v>
      </c>
    </row>
    <row r="9" spans="1:2" x14ac:dyDescent="0.25">
      <c r="A9" s="6" t="s">
        <v>58</v>
      </c>
      <c r="B9" s="41">
        <v>137000</v>
      </c>
    </row>
    <row r="10" spans="1:2" x14ac:dyDescent="0.25">
      <c r="A10" s="6" t="s">
        <v>34</v>
      </c>
      <c r="B10" s="41"/>
    </row>
    <row r="11" spans="1:2" x14ac:dyDescent="0.25">
      <c r="A11" s="6" t="s">
        <v>67</v>
      </c>
      <c r="B11" s="41">
        <v>97000</v>
      </c>
    </row>
    <row r="12" spans="1:2" x14ac:dyDescent="0.25">
      <c r="A12" s="6" t="s">
        <v>68</v>
      </c>
      <c r="B12" s="41">
        <v>126650</v>
      </c>
    </row>
    <row r="13" spans="1:2" x14ac:dyDescent="0.25">
      <c r="A13" s="6" t="s">
        <v>69</v>
      </c>
      <c r="B13" s="41">
        <v>59600</v>
      </c>
    </row>
    <row r="14" spans="1:2" x14ac:dyDescent="0.25">
      <c r="A14" s="6" t="s">
        <v>70</v>
      </c>
      <c r="B14" s="41">
        <v>7445956</v>
      </c>
    </row>
    <row r="15" spans="1:2" x14ac:dyDescent="0.25">
      <c r="A15" s="6" t="s">
        <v>56</v>
      </c>
      <c r="B15" s="41">
        <v>1404368</v>
      </c>
    </row>
    <row r="16" spans="1:2" x14ac:dyDescent="0.25">
      <c r="A16" s="6" t="s">
        <v>144</v>
      </c>
      <c r="B16" s="41">
        <v>300000</v>
      </c>
    </row>
    <row r="17" spans="1:2" x14ac:dyDescent="0.25">
      <c r="A17" s="6" t="s">
        <v>179</v>
      </c>
      <c r="B17" s="41">
        <v>10000</v>
      </c>
    </row>
    <row r="18" spans="1:2" x14ac:dyDescent="0.25">
      <c r="A18" s="6" t="s">
        <v>12</v>
      </c>
      <c r="B18" s="41"/>
    </row>
    <row r="19" spans="1:2" x14ac:dyDescent="0.25">
      <c r="A19" s="6" t="s">
        <v>32</v>
      </c>
      <c r="B19" s="41">
        <v>10907740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tabSelected="1" topLeftCell="A43" zoomScale="96" zoomScaleNormal="96" workbookViewId="0">
      <selection activeCell="G9" sqref="G9"/>
    </sheetView>
  </sheetViews>
  <sheetFormatPr baseColWidth="10" defaultColWidth="13.7109375" defaultRowHeight="15" x14ac:dyDescent="0.25"/>
  <cols>
    <col min="2" max="2" width="53.140625" customWidth="1"/>
    <col min="3" max="3" width="19.28515625" customWidth="1"/>
    <col min="4" max="4" width="15.5703125" customWidth="1"/>
    <col min="5" max="5" width="24.140625" style="16" customWidth="1"/>
    <col min="7" max="7" width="15.5703125" customWidth="1"/>
    <col min="8" max="8" width="16.7109375" customWidth="1"/>
  </cols>
  <sheetData>
    <row r="1" spans="1:27" s="1" customFormat="1" ht="42" customHeight="1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13" t="s">
        <v>4</v>
      </c>
      <c r="F1" s="3" t="s">
        <v>5</v>
      </c>
      <c r="G1" s="3" t="s">
        <v>6</v>
      </c>
      <c r="H1" s="3" t="s">
        <v>7</v>
      </c>
      <c r="I1" s="4" t="s">
        <v>8</v>
      </c>
      <c r="L1" s="1" t="s">
        <v>12</v>
      </c>
    </row>
    <row r="2" spans="1:27" x14ac:dyDescent="0.25">
      <c r="A2" s="36">
        <v>42738</v>
      </c>
      <c r="B2" s="31" t="s">
        <v>73</v>
      </c>
      <c r="C2" s="32" t="s">
        <v>61</v>
      </c>
      <c r="D2" s="31" t="s">
        <v>9</v>
      </c>
      <c r="E2" s="22">
        <v>230000</v>
      </c>
      <c r="F2" s="9" t="s">
        <v>70</v>
      </c>
      <c r="G2" s="92" t="s">
        <v>244</v>
      </c>
      <c r="H2" s="34" t="s">
        <v>202</v>
      </c>
      <c r="I2" s="38" t="s">
        <v>10</v>
      </c>
      <c r="J2" s="7"/>
      <c r="K2" s="7"/>
      <c r="L2" s="7"/>
      <c r="M2" s="7"/>
    </row>
    <row r="3" spans="1:27" x14ac:dyDescent="0.25">
      <c r="A3" s="36">
        <v>42738</v>
      </c>
      <c r="B3" s="31" t="s">
        <v>74</v>
      </c>
      <c r="C3" s="32" t="s">
        <v>61</v>
      </c>
      <c r="D3" t="s">
        <v>15</v>
      </c>
      <c r="E3" s="23">
        <v>220000</v>
      </c>
      <c r="F3" s="9" t="s">
        <v>70</v>
      </c>
      <c r="G3" s="92" t="s">
        <v>244</v>
      </c>
      <c r="H3" s="19" t="s">
        <v>203</v>
      </c>
      <c r="I3" s="38" t="s">
        <v>10</v>
      </c>
    </row>
    <row r="4" spans="1:27" x14ac:dyDescent="0.25">
      <c r="A4" s="36">
        <v>42738</v>
      </c>
      <c r="B4" s="31" t="s">
        <v>75</v>
      </c>
      <c r="C4" s="32" t="s">
        <v>61</v>
      </c>
      <c r="D4" s="31" t="s">
        <v>65</v>
      </c>
      <c r="E4" s="23">
        <v>150000</v>
      </c>
      <c r="F4" s="9" t="s">
        <v>70</v>
      </c>
      <c r="G4" s="92" t="s">
        <v>243</v>
      </c>
      <c r="H4" s="19" t="s">
        <v>204</v>
      </c>
      <c r="I4" s="38" t="s">
        <v>10</v>
      </c>
    </row>
    <row r="5" spans="1:27" x14ac:dyDescent="0.25">
      <c r="A5" s="36">
        <v>42738</v>
      </c>
      <c r="B5" s="31" t="s">
        <v>76</v>
      </c>
      <c r="C5" s="32" t="s">
        <v>61</v>
      </c>
      <c r="D5" s="31" t="s">
        <v>65</v>
      </c>
      <c r="E5" s="22">
        <v>50000</v>
      </c>
      <c r="F5" s="9" t="s">
        <v>70</v>
      </c>
      <c r="G5" s="92" t="s">
        <v>243</v>
      </c>
      <c r="H5" s="34" t="s">
        <v>205</v>
      </c>
      <c r="I5" s="35" t="s">
        <v>14</v>
      </c>
    </row>
    <row r="6" spans="1:27" x14ac:dyDescent="0.25">
      <c r="A6" s="36">
        <v>42738</v>
      </c>
      <c r="B6" s="31" t="s">
        <v>77</v>
      </c>
      <c r="C6" s="32" t="s">
        <v>61</v>
      </c>
      <c r="D6" s="31" t="s">
        <v>65</v>
      </c>
      <c r="E6" s="22">
        <v>105000</v>
      </c>
      <c r="F6" s="9" t="s">
        <v>70</v>
      </c>
      <c r="G6" s="92" t="s">
        <v>243</v>
      </c>
      <c r="H6" s="34" t="s">
        <v>206</v>
      </c>
      <c r="I6" s="35" t="s">
        <v>14</v>
      </c>
      <c r="AA6" s="12">
        <v>13000</v>
      </c>
    </row>
    <row r="7" spans="1:27" x14ac:dyDescent="0.25">
      <c r="A7" s="36">
        <v>42738</v>
      </c>
      <c r="B7" s="31" t="s">
        <v>259</v>
      </c>
      <c r="C7" s="32" t="s">
        <v>61</v>
      </c>
      <c r="D7" s="31" t="s">
        <v>65</v>
      </c>
      <c r="E7" s="22">
        <v>30000</v>
      </c>
      <c r="F7" s="9" t="s">
        <v>68</v>
      </c>
      <c r="G7" s="92" t="s">
        <v>243</v>
      </c>
      <c r="H7" s="34" t="s">
        <v>206</v>
      </c>
      <c r="I7" s="35" t="s">
        <v>14</v>
      </c>
      <c r="Q7">
        <v>350000</v>
      </c>
      <c r="AA7" s="12"/>
    </row>
    <row r="8" spans="1:27" x14ac:dyDescent="0.25">
      <c r="A8" s="36">
        <v>42738</v>
      </c>
      <c r="B8" s="31" t="s">
        <v>260</v>
      </c>
      <c r="C8" s="32" t="s">
        <v>61</v>
      </c>
      <c r="D8" s="31" t="s">
        <v>28</v>
      </c>
      <c r="E8" s="22">
        <v>30000</v>
      </c>
      <c r="F8" s="9" t="s">
        <v>27</v>
      </c>
      <c r="G8" s="92" t="s">
        <v>243</v>
      </c>
      <c r="H8" s="34" t="s">
        <v>206</v>
      </c>
      <c r="I8" s="35" t="s">
        <v>14</v>
      </c>
      <c r="Q8">
        <v>110750</v>
      </c>
      <c r="AA8" s="12"/>
    </row>
    <row r="9" spans="1:27" x14ac:dyDescent="0.25">
      <c r="A9" s="36">
        <v>42372</v>
      </c>
      <c r="B9" s="31" t="s">
        <v>78</v>
      </c>
      <c r="C9" s="32" t="s">
        <v>79</v>
      </c>
      <c r="D9" t="s">
        <v>15</v>
      </c>
      <c r="E9" s="22">
        <v>350000</v>
      </c>
      <c r="F9" s="9" t="s">
        <v>70</v>
      </c>
      <c r="G9" s="92" t="s">
        <v>244</v>
      </c>
      <c r="H9" s="34" t="s">
        <v>207</v>
      </c>
      <c r="I9" s="38" t="s">
        <v>10</v>
      </c>
      <c r="AA9" s="12"/>
    </row>
    <row r="10" spans="1:27" x14ac:dyDescent="0.25">
      <c r="A10" s="36">
        <v>42738</v>
      </c>
      <c r="B10" s="31" t="s">
        <v>80</v>
      </c>
      <c r="C10" s="32" t="s">
        <v>18</v>
      </c>
      <c r="D10" s="31" t="s">
        <v>9</v>
      </c>
      <c r="E10" s="22">
        <v>110750</v>
      </c>
      <c r="F10" s="9" t="s">
        <v>70</v>
      </c>
      <c r="G10" s="92" t="s">
        <v>244</v>
      </c>
      <c r="H10" s="34" t="s">
        <v>252</v>
      </c>
      <c r="I10" s="38" t="s">
        <v>10</v>
      </c>
      <c r="AA10" s="12"/>
    </row>
    <row r="11" spans="1:27" x14ac:dyDescent="0.25">
      <c r="A11" s="109">
        <v>42738</v>
      </c>
      <c r="B11" s="31" t="s">
        <v>251</v>
      </c>
      <c r="C11" s="32" t="s">
        <v>61</v>
      </c>
      <c r="D11" s="31" t="s">
        <v>9</v>
      </c>
      <c r="E11" s="22">
        <v>100000</v>
      </c>
      <c r="F11" s="31" t="s">
        <v>56</v>
      </c>
      <c r="G11" s="92" t="s">
        <v>244</v>
      </c>
      <c r="H11" s="34" t="s">
        <v>253</v>
      </c>
      <c r="I11" s="35" t="s">
        <v>14</v>
      </c>
      <c r="Q11">
        <v>139023</v>
      </c>
      <c r="AA11" s="12"/>
    </row>
    <row r="12" spans="1:27" ht="15.75" x14ac:dyDescent="0.25">
      <c r="A12" s="109">
        <v>42738</v>
      </c>
      <c r="B12" s="31" t="s">
        <v>124</v>
      </c>
      <c r="C12" s="32" t="s">
        <v>35</v>
      </c>
      <c r="D12" s="31" t="s">
        <v>9</v>
      </c>
      <c r="E12" s="96">
        <v>250000</v>
      </c>
      <c r="F12" s="31" t="s">
        <v>17</v>
      </c>
      <c r="G12" s="92" t="s">
        <v>244</v>
      </c>
      <c r="H12" s="34" t="s">
        <v>254</v>
      </c>
      <c r="I12" s="35" t="s">
        <v>14</v>
      </c>
      <c r="Q12">
        <v>70000</v>
      </c>
      <c r="AA12" s="12"/>
    </row>
    <row r="13" spans="1:27" ht="15.75" x14ac:dyDescent="0.25">
      <c r="A13" s="109">
        <v>42738</v>
      </c>
      <c r="B13" s="31" t="s">
        <v>255</v>
      </c>
      <c r="C13" s="17" t="s">
        <v>13</v>
      </c>
      <c r="D13" t="s">
        <v>15</v>
      </c>
      <c r="E13" s="96">
        <v>12500</v>
      </c>
      <c r="F13" s="31" t="s">
        <v>16</v>
      </c>
      <c r="G13" s="92" t="s">
        <v>244</v>
      </c>
      <c r="H13" s="34" t="s">
        <v>254</v>
      </c>
      <c r="I13" s="35" t="s">
        <v>14</v>
      </c>
      <c r="Q13">
        <v>70000</v>
      </c>
      <c r="AA13" s="12"/>
    </row>
    <row r="14" spans="1:27" ht="15.75" x14ac:dyDescent="0.25">
      <c r="A14" s="109">
        <v>42738</v>
      </c>
      <c r="B14" s="31" t="s">
        <v>256</v>
      </c>
      <c r="C14" s="17" t="s">
        <v>13</v>
      </c>
      <c r="D14" s="31" t="s">
        <v>9</v>
      </c>
      <c r="E14" s="96">
        <v>12500</v>
      </c>
      <c r="F14" s="31" t="s">
        <v>17</v>
      </c>
      <c r="G14" s="92" t="s">
        <v>244</v>
      </c>
      <c r="H14" s="34" t="s">
        <v>254</v>
      </c>
      <c r="I14" s="35" t="s">
        <v>14</v>
      </c>
      <c r="Q14">
        <v>8775</v>
      </c>
      <c r="AA14" s="12"/>
    </row>
    <row r="15" spans="1:27" ht="15.75" x14ac:dyDescent="0.25">
      <c r="A15" s="109">
        <v>42738</v>
      </c>
      <c r="B15" s="31" t="s">
        <v>257</v>
      </c>
      <c r="C15" s="17" t="s">
        <v>13</v>
      </c>
      <c r="D15" s="31" t="s">
        <v>65</v>
      </c>
      <c r="E15" s="96">
        <v>7000</v>
      </c>
      <c r="F15" s="31" t="s">
        <v>67</v>
      </c>
      <c r="G15" s="92" t="s">
        <v>243</v>
      </c>
      <c r="H15" s="19" t="s">
        <v>204</v>
      </c>
      <c r="I15" s="38" t="s">
        <v>10</v>
      </c>
      <c r="Q15">
        <v>300000</v>
      </c>
      <c r="AA15" s="12"/>
    </row>
    <row r="16" spans="1:27" ht="15.75" x14ac:dyDescent="0.25">
      <c r="A16" s="109">
        <v>42738</v>
      </c>
      <c r="B16" s="31" t="s">
        <v>258</v>
      </c>
      <c r="C16" s="17" t="s">
        <v>13</v>
      </c>
      <c r="D16" s="31" t="s">
        <v>65</v>
      </c>
      <c r="E16" s="96">
        <v>6000</v>
      </c>
      <c r="F16" s="31" t="s">
        <v>11</v>
      </c>
      <c r="G16" s="92" t="s">
        <v>243</v>
      </c>
      <c r="H16" s="34" t="s">
        <v>205</v>
      </c>
      <c r="I16" s="35" t="s">
        <v>14</v>
      </c>
      <c r="Q16">
        <v>233100</v>
      </c>
      <c r="AA16" s="12"/>
    </row>
    <row r="17" spans="1:27" x14ac:dyDescent="0.25">
      <c r="A17" s="36">
        <v>42739</v>
      </c>
      <c r="B17" s="31" t="s">
        <v>81</v>
      </c>
      <c r="C17" s="32" t="s">
        <v>61</v>
      </c>
      <c r="D17" t="s">
        <v>15</v>
      </c>
      <c r="E17" s="22">
        <v>65000</v>
      </c>
      <c r="F17" s="9" t="s">
        <v>70</v>
      </c>
      <c r="G17" s="92" t="s">
        <v>244</v>
      </c>
      <c r="H17" s="34" t="s">
        <v>209</v>
      </c>
      <c r="I17" s="38" t="s">
        <v>10</v>
      </c>
      <c r="AA17" s="12"/>
    </row>
    <row r="18" spans="1:27" ht="23.25" customHeight="1" x14ac:dyDescent="0.25">
      <c r="A18" s="36">
        <v>42739</v>
      </c>
      <c r="B18" s="31" t="s">
        <v>82</v>
      </c>
      <c r="C18" s="90" t="s">
        <v>66</v>
      </c>
      <c r="D18" s="31" t="s">
        <v>9</v>
      </c>
      <c r="E18" s="39">
        <v>139023</v>
      </c>
      <c r="F18" s="9" t="s">
        <v>70</v>
      </c>
      <c r="G18" s="92" t="s">
        <v>244</v>
      </c>
      <c r="H18" s="34" t="s">
        <v>210</v>
      </c>
      <c r="I18" s="35" t="s">
        <v>14</v>
      </c>
      <c r="J18" s="7"/>
      <c r="K18" s="7"/>
      <c r="L18" s="7"/>
      <c r="M18" s="7"/>
      <c r="N18" s="28"/>
      <c r="AA18" s="12"/>
    </row>
    <row r="19" spans="1:27" x14ac:dyDescent="0.25">
      <c r="A19" s="36">
        <v>42739</v>
      </c>
      <c r="B19" s="31" t="s">
        <v>83</v>
      </c>
      <c r="C19" s="32" t="s">
        <v>26</v>
      </c>
      <c r="D19" s="31" t="s">
        <v>72</v>
      </c>
      <c r="E19" s="89">
        <v>70000</v>
      </c>
      <c r="F19" s="9" t="s">
        <v>70</v>
      </c>
      <c r="G19" s="92" t="s">
        <v>243</v>
      </c>
      <c r="H19" s="34" t="s">
        <v>211</v>
      </c>
      <c r="I19" s="38" t="s">
        <v>10</v>
      </c>
      <c r="J19" s="18"/>
      <c r="K19" s="18"/>
      <c r="L19" s="18"/>
      <c r="M19" s="18"/>
      <c r="N19" s="28"/>
      <c r="AA19" s="12">
        <v>10000</v>
      </c>
    </row>
    <row r="20" spans="1:27" x14ac:dyDescent="0.25">
      <c r="A20" s="36">
        <v>42739</v>
      </c>
      <c r="B20" s="31" t="s">
        <v>84</v>
      </c>
      <c r="C20" s="32" t="s">
        <v>26</v>
      </c>
      <c r="D20" s="31" t="s">
        <v>72</v>
      </c>
      <c r="E20" s="89">
        <v>70000</v>
      </c>
      <c r="F20" s="9" t="s">
        <v>70</v>
      </c>
      <c r="G20" s="92" t="s">
        <v>243</v>
      </c>
      <c r="H20" s="34" t="s">
        <v>212</v>
      </c>
      <c r="I20" s="38" t="s">
        <v>10</v>
      </c>
      <c r="J20" s="18"/>
      <c r="K20" s="18"/>
      <c r="L20" s="18"/>
      <c r="M20" s="18"/>
      <c r="N20" s="28"/>
      <c r="AA20" s="12"/>
    </row>
    <row r="21" spans="1:27" x14ac:dyDescent="0.25">
      <c r="A21" s="36">
        <v>42739</v>
      </c>
      <c r="B21" s="31" t="s">
        <v>85</v>
      </c>
      <c r="C21" s="32" t="s">
        <v>13</v>
      </c>
      <c r="D21" s="31" t="s">
        <v>9</v>
      </c>
      <c r="E21" s="39">
        <v>16000</v>
      </c>
      <c r="F21" s="31" t="s">
        <v>17</v>
      </c>
      <c r="G21" s="92" t="s">
        <v>244</v>
      </c>
      <c r="H21" s="34" t="s">
        <v>210</v>
      </c>
      <c r="I21" s="35" t="s">
        <v>14</v>
      </c>
      <c r="J21" s="29"/>
      <c r="K21" s="29"/>
      <c r="L21" s="7"/>
      <c r="M21" s="7"/>
      <c r="N21" s="28"/>
      <c r="Q21">
        <v>150111</v>
      </c>
      <c r="AA21" s="12"/>
    </row>
    <row r="22" spans="1:27" x14ac:dyDescent="0.25">
      <c r="A22" s="36">
        <v>42739</v>
      </c>
      <c r="B22" s="31" t="s">
        <v>86</v>
      </c>
      <c r="C22" s="90" t="s">
        <v>26</v>
      </c>
      <c r="D22" s="31" t="s">
        <v>72</v>
      </c>
      <c r="E22" s="23">
        <v>6500</v>
      </c>
      <c r="F22" s="31" t="s">
        <v>58</v>
      </c>
      <c r="G22" s="92" t="s">
        <v>243</v>
      </c>
      <c r="H22" s="34" t="s">
        <v>208</v>
      </c>
      <c r="I22" s="35" t="s">
        <v>14</v>
      </c>
      <c r="J22" s="29"/>
      <c r="K22" s="29"/>
      <c r="L22" s="7"/>
      <c r="M22" s="7"/>
      <c r="N22" s="28"/>
      <c r="Q22">
        <v>68679</v>
      </c>
      <c r="AA22" s="12"/>
    </row>
    <row r="23" spans="1:27" x14ac:dyDescent="0.25">
      <c r="A23" s="36">
        <v>42739</v>
      </c>
      <c r="B23" s="31" t="s">
        <v>87</v>
      </c>
      <c r="C23" s="32" t="s">
        <v>13</v>
      </c>
      <c r="D23" s="31" t="s">
        <v>9</v>
      </c>
      <c r="E23" s="23">
        <v>4500</v>
      </c>
      <c r="F23" s="31" t="s">
        <v>17</v>
      </c>
      <c r="G23" s="92" t="s">
        <v>244</v>
      </c>
      <c r="H23" s="34" t="s">
        <v>210</v>
      </c>
      <c r="I23" s="35" t="s">
        <v>14</v>
      </c>
      <c r="J23" s="9"/>
      <c r="K23" s="9"/>
      <c r="N23" s="12"/>
      <c r="Q23">
        <v>35000</v>
      </c>
      <c r="AA23" s="12"/>
    </row>
    <row r="24" spans="1:27" x14ac:dyDescent="0.25">
      <c r="A24" s="36">
        <v>42739</v>
      </c>
      <c r="B24" s="31" t="s">
        <v>88</v>
      </c>
      <c r="C24" s="32" t="s">
        <v>13</v>
      </c>
      <c r="D24" s="31" t="s">
        <v>9</v>
      </c>
      <c r="E24" s="89">
        <v>4000</v>
      </c>
      <c r="F24" s="31" t="s">
        <v>27</v>
      </c>
      <c r="G24" s="92" t="s">
        <v>244</v>
      </c>
      <c r="H24" s="34" t="s">
        <v>214</v>
      </c>
      <c r="I24" s="35" t="s">
        <v>14</v>
      </c>
      <c r="J24" s="29"/>
      <c r="K24" s="29"/>
      <c r="N24" s="12"/>
      <c r="Q24">
        <v>146870</v>
      </c>
      <c r="AA24" s="12">
        <v>53500</v>
      </c>
    </row>
    <row r="25" spans="1:27" x14ac:dyDescent="0.25">
      <c r="A25" s="36">
        <v>42739</v>
      </c>
      <c r="B25" s="31" t="s">
        <v>89</v>
      </c>
      <c r="C25" s="90" t="s">
        <v>24</v>
      </c>
      <c r="D25" s="31" t="s">
        <v>9</v>
      </c>
      <c r="E25" s="23">
        <v>29000</v>
      </c>
      <c r="F25" s="31" t="s">
        <v>17</v>
      </c>
      <c r="G25" s="92" t="s">
        <v>244</v>
      </c>
      <c r="H25" s="34" t="s">
        <v>210</v>
      </c>
      <c r="I25" s="35" t="s">
        <v>14</v>
      </c>
      <c r="J25" s="29"/>
      <c r="K25" s="29"/>
      <c r="N25" s="12"/>
      <c r="Q25">
        <v>250000</v>
      </c>
      <c r="AA25" s="12">
        <v>8500</v>
      </c>
    </row>
    <row r="26" spans="1:27" x14ac:dyDescent="0.25">
      <c r="A26" s="36">
        <v>42739</v>
      </c>
      <c r="B26" s="31" t="s">
        <v>90</v>
      </c>
      <c r="C26" s="32" t="s">
        <v>13</v>
      </c>
      <c r="D26" s="31" t="s">
        <v>9</v>
      </c>
      <c r="E26" s="23">
        <v>4000</v>
      </c>
      <c r="F26" s="31" t="s">
        <v>17</v>
      </c>
      <c r="G26" s="92" t="s">
        <v>244</v>
      </c>
      <c r="H26" s="34" t="s">
        <v>210</v>
      </c>
      <c r="I26" s="35" t="s">
        <v>14</v>
      </c>
      <c r="J26" s="29"/>
      <c r="K26" s="29"/>
      <c r="N26" s="12"/>
      <c r="Q26">
        <v>170000</v>
      </c>
      <c r="AA26" s="12"/>
    </row>
    <row r="27" spans="1:27" x14ac:dyDescent="0.25">
      <c r="A27" s="36">
        <v>42739</v>
      </c>
      <c r="B27" s="31" t="s">
        <v>91</v>
      </c>
      <c r="C27" s="90" t="s">
        <v>66</v>
      </c>
      <c r="D27" s="31" t="s">
        <v>9</v>
      </c>
      <c r="E27" s="22">
        <v>30500</v>
      </c>
      <c r="F27" s="31" t="s">
        <v>58</v>
      </c>
      <c r="G27" s="92" t="s">
        <v>244</v>
      </c>
      <c r="H27" s="34" t="s">
        <v>208</v>
      </c>
      <c r="I27" s="35" t="s">
        <v>14</v>
      </c>
      <c r="J27" s="29"/>
      <c r="K27" s="29"/>
      <c r="N27" s="15"/>
      <c r="Q27">
        <v>609162</v>
      </c>
      <c r="AA27" s="12">
        <v>10000</v>
      </c>
    </row>
    <row r="28" spans="1:27" x14ac:dyDescent="0.25">
      <c r="A28" s="36">
        <v>42740</v>
      </c>
      <c r="B28" s="31" t="s">
        <v>92</v>
      </c>
      <c r="C28" s="90" t="s">
        <v>71</v>
      </c>
      <c r="D28" s="31" t="s">
        <v>9</v>
      </c>
      <c r="E28" s="22">
        <v>50000</v>
      </c>
      <c r="F28" s="31" t="s">
        <v>56</v>
      </c>
      <c r="G28" s="92" t="s">
        <v>244</v>
      </c>
      <c r="H28" s="34" t="s">
        <v>213</v>
      </c>
      <c r="I28" s="38" t="s">
        <v>10</v>
      </c>
      <c r="J28" s="29"/>
      <c r="K28" s="9"/>
      <c r="N28" s="15"/>
      <c r="Q28">
        <v>105000</v>
      </c>
      <c r="AA28" s="15"/>
    </row>
    <row r="29" spans="1:27" x14ac:dyDescent="0.25">
      <c r="A29" s="36">
        <v>42740</v>
      </c>
      <c r="B29" s="31" t="s">
        <v>93</v>
      </c>
      <c r="C29" s="32" t="s">
        <v>13</v>
      </c>
      <c r="D29" s="31" t="s">
        <v>9</v>
      </c>
      <c r="E29" s="22">
        <v>5000</v>
      </c>
      <c r="F29" s="31" t="s">
        <v>27</v>
      </c>
      <c r="G29" s="92" t="s">
        <v>244</v>
      </c>
      <c r="H29" s="34" t="s">
        <v>213</v>
      </c>
      <c r="I29" s="35" t="s">
        <v>14</v>
      </c>
      <c r="J29" s="29"/>
      <c r="K29" s="9"/>
      <c r="N29" s="15"/>
      <c r="Q29">
        <v>1000000</v>
      </c>
      <c r="AA29" s="15"/>
    </row>
    <row r="30" spans="1:27" x14ac:dyDescent="0.25">
      <c r="A30" s="36">
        <v>42740</v>
      </c>
      <c r="B30" s="31" t="s">
        <v>94</v>
      </c>
      <c r="C30" s="32" t="s">
        <v>13</v>
      </c>
      <c r="D30" s="31" t="s">
        <v>9</v>
      </c>
      <c r="E30" s="22">
        <v>15000</v>
      </c>
      <c r="F30" s="31" t="s">
        <v>17</v>
      </c>
      <c r="G30" s="92" t="s">
        <v>244</v>
      </c>
      <c r="H30" s="34" t="s">
        <v>213</v>
      </c>
      <c r="I30" s="35" t="s">
        <v>14</v>
      </c>
      <c r="J30" s="29"/>
      <c r="K30" s="29"/>
      <c r="N30" s="12"/>
      <c r="Q30">
        <v>230000</v>
      </c>
      <c r="AA30" s="12">
        <v>69000</v>
      </c>
    </row>
    <row r="31" spans="1:27" x14ac:dyDescent="0.25">
      <c r="A31" s="36">
        <v>42740</v>
      </c>
      <c r="B31" s="31" t="s">
        <v>93</v>
      </c>
      <c r="C31" s="32" t="s">
        <v>13</v>
      </c>
      <c r="D31" s="31" t="s">
        <v>9</v>
      </c>
      <c r="E31" s="22">
        <v>5000</v>
      </c>
      <c r="F31" s="31" t="s">
        <v>27</v>
      </c>
      <c r="G31" s="92" t="s">
        <v>244</v>
      </c>
      <c r="H31" s="34" t="s">
        <v>213</v>
      </c>
      <c r="I31" s="35" t="s">
        <v>14</v>
      </c>
      <c r="J31" s="29"/>
      <c r="K31" s="29"/>
      <c r="N31" s="12"/>
      <c r="Q31">
        <v>150000</v>
      </c>
      <c r="AA31" s="12"/>
    </row>
    <row r="32" spans="1:27" x14ac:dyDescent="0.25">
      <c r="A32" s="36">
        <v>42744</v>
      </c>
      <c r="B32" s="31" t="s">
        <v>95</v>
      </c>
      <c r="C32" s="32" t="s">
        <v>13</v>
      </c>
      <c r="D32" s="31" t="s">
        <v>9</v>
      </c>
      <c r="E32" s="22">
        <v>3000</v>
      </c>
      <c r="F32" s="31" t="s">
        <v>17</v>
      </c>
      <c r="G32" s="92" t="s">
        <v>244</v>
      </c>
      <c r="H32" s="34" t="s">
        <v>215</v>
      </c>
      <c r="I32" s="35" t="s">
        <v>14</v>
      </c>
      <c r="J32" s="29"/>
      <c r="K32" s="29"/>
      <c r="N32" s="12"/>
      <c r="Q32">
        <v>150000</v>
      </c>
      <c r="AA32" s="12"/>
    </row>
    <row r="33" spans="1:27" x14ac:dyDescent="0.25">
      <c r="A33" s="88">
        <v>42744</v>
      </c>
      <c r="B33" s="31" t="s">
        <v>247</v>
      </c>
      <c r="C33" s="32" t="s">
        <v>13</v>
      </c>
      <c r="D33" s="9" t="s">
        <v>15</v>
      </c>
      <c r="E33" s="89">
        <v>36000</v>
      </c>
      <c r="F33" s="31" t="s">
        <v>58</v>
      </c>
      <c r="G33" s="100" t="s">
        <v>243</v>
      </c>
      <c r="H33" s="34" t="s">
        <v>215</v>
      </c>
      <c r="I33" s="35" t="s">
        <v>14</v>
      </c>
      <c r="J33" s="29"/>
      <c r="K33" s="29"/>
      <c r="N33" s="12"/>
      <c r="Q33">
        <v>140496</v>
      </c>
      <c r="AA33" s="12"/>
    </row>
    <row r="34" spans="1:27" x14ac:dyDescent="0.25">
      <c r="A34" s="88">
        <v>42744</v>
      </c>
      <c r="B34" s="31" t="s">
        <v>248</v>
      </c>
      <c r="C34" s="32" t="s">
        <v>25</v>
      </c>
      <c r="D34" s="9" t="s">
        <v>15</v>
      </c>
      <c r="E34" s="22">
        <v>39000</v>
      </c>
      <c r="F34" s="31" t="s">
        <v>58</v>
      </c>
      <c r="G34" s="100" t="s">
        <v>243</v>
      </c>
      <c r="H34" s="34" t="s">
        <v>215</v>
      </c>
      <c r="I34" s="35" t="s">
        <v>14</v>
      </c>
      <c r="J34" s="29"/>
      <c r="K34" s="29"/>
      <c r="N34" s="12"/>
      <c r="Q34">
        <v>140496</v>
      </c>
      <c r="AA34" s="12"/>
    </row>
    <row r="35" spans="1:27" x14ac:dyDescent="0.25">
      <c r="A35" s="88">
        <v>42744</v>
      </c>
      <c r="B35" s="31" t="s">
        <v>249</v>
      </c>
      <c r="C35" s="32" t="s">
        <v>25</v>
      </c>
      <c r="D35" s="9" t="s">
        <v>15</v>
      </c>
      <c r="E35" s="22">
        <v>20000</v>
      </c>
      <c r="F35" s="31" t="s">
        <v>58</v>
      </c>
      <c r="G35" s="100" t="s">
        <v>243</v>
      </c>
      <c r="H35" s="34" t="s">
        <v>215</v>
      </c>
      <c r="I35" s="35" t="s">
        <v>14</v>
      </c>
      <c r="J35" s="29"/>
      <c r="K35" s="29"/>
      <c r="N35" s="12"/>
      <c r="Q35">
        <v>27083</v>
      </c>
      <c r="AA35" s="12"/>
    </row>
    <row r="36" spans="1:27" x14ac:dyDescent="0.25">
      <c r="A36" s="88">
        <v>42744</v>
      </c>
      <c r="B36" s="31" t="s">
        <v>250</v>
      </c>
      <c r="C36" s="32" t="s">
        <v>35</v>
      </c>
      <c r="D36" s="9" t="s">
        <v>15</v>
      </c>
      <c r="E36" s="22">
        <v>5000</v>
      </c>
      <c r="F36" s="31" t="s">
        <v>58</v>
      </c>
      <c r="G36" s="100" t="s">
        <v>243</v>
      </c>
      <c r="H36" s="34" t="s">
        <v>215</v>
      </c>
      <c r="I36" s="35" t="s">
        <v>14</v>
      </c>
      <c r="J36" s="29"/>
      <c r="K36" s="29"/>
      <c r="N36" s="12"/>
      <c r="AA36" s="12"/>
    </row>
    <row r="37" spans="1:27" x14ac:dyDescent="0.25">
      <c r="A37" s="36">
        <v>42744</v>
      </c>
      <c r="B37" s="31" t="s">
        <v>96</v>
      </c>
      <c r="C37" s="32" t="s">
        <v>13</v>
      </c>
      <c r="D37" s="31" t="s">
        <v>9</v>
      </c>
      <c r="E37" s="23">
        <v>6500</v>
      </c>
      <c r="F37" s="31" t="s">
        <v>56</v>
      </c>
      <c r="G37" s="92" t="s">
        <v>244</v>
      </c>
      <c r="H37" s="34" t="s">
        <v>215</v>
      </c>
      <c r="I37" s="35" t="s">
        <v>14</v>
      </c>
      <c r="J37" s="29"/>
      <c r="K37" s="9"/>
      <c r="N37" s="12"/>
      <c r="AA37" s="12"/>
    </row>
    <row r="38" spans="1:27" x14ac:dyDescent="0.25">
      <c r="A38" s="36">
        <v>42744</v>
      </c>
      <c r="B38" s="31" t="s">
        <v>97</v>
      </c>
      <c r="C38" s="32" t="s">
        <v>13</v>
      </c>
      <c r="D38" s="31" t="s">
        <v>9</v>
      </c>
      <c r="E38" s="23">
        <v>12500</v>
      </c>
      <c r="F38" s="31" t="s">
        <v>17</v>
      </c>
      <c r="G38" s="92" t="s">
        <v>244</v>
      </c>
      <c r="H38" s="34" t="s">
        <v>215</v>
      </c>
      <c r="I38" s="35" t="s">
        <v>14</v>
      </c>
      <c r="J38" s="29"/>
      <c r="K38" s="9"/>
      <c r="N38" s="12"/>
      <c r="AA38" s="12"/>
    </row>
    <row r="39" spans="1:27" x14ac:dyDescent="0.25">
      <c r="A39" s="36">
        <v>42744</v>
      </c>
      <c r="B39" s="31" t="s">
        <v>98</v>
      </c>
      <c r="C39" s="32" t="s">
        <v>13</v>
      </c>
      <c r="D39" s="31" t="s">
        <v>60</v>
      </c>
      <c r="E39" s="23">
        <v>12500</v>
      </c>
      <c r="F39" s="31" t="s">
        <v>11</v>
      </c>
      <c r="G39" s="92" t="s">
        <v>243</v>
      </c>
      <c r="H39" s="34" t="s">
        <v>215</v>
      </c>
      <c r="I39" s="35" t="s">
        <v>14</v>
      </c>
      <c r="J39" s="29"/>
      <c r="K39" s="9"/>
      <c r="N39" s="12"/>
      <c r="AA39" s="12"/>
    </row>
    <row r="40" spans="1:27" x14ac:dyDescent="0.25">
      <c r="A40" s="36">
        <v>42744</v>
      </c>
      <c r="B40" s="31" t="s">
        <v>99</v>
      </c>
      <c r="C40" s="32" t="s">
        <v>13</v>
      </c>
      <c r="D40" s="31" t="s">
        <v>60</v>
      </c>
      <c r="E40" s="23">
        <v>10000</v>
      </c>
      <c r="F40" s="31" t="s">
        <v>67</v>
      </c>
      <c r="G40" s="92" t="s">
        <v>243</v>
      </c>
      <c r="H40" s="34" t="s">
        <v>215</v>
      </c>
      <c r="I40" s="35" t="s">
        <v>14</v>
      </c>
      <c r="J40" s="29"/>
      <c r="K40" s="9"/>
      <c r="N40" s="12"/>
      <c r="AA40" s="12"/>
    </row>
    <row r="41" spans="1:27" x14ac:dyDescent="0.25">
      <c r="A41" s="36">
        <v>42744</v>
      </c>
      <c r="B41" s="31" t="s">
        <v>199</v>
      </c>
      <c r="C41" s="32" t="s">
        <v>200</v>
      </c>
      <c r="D41" s="31" t="s">
        <v>9</v>
      </c>
      <c r="E41" s="23">
        <v>8775</v>
      </c>
      <c r="F41" s="9" t="s">
        <v>70</v>
      </c>
      <c r="G41" s="92" t="s">
        <v>244</v>
      </c>
      <c r="H41" s="34" t="s">
        <v>216</v>
      </c>
      <c r="I41" s="8" t="s">
        <v>14</v>
      </c>
      <c r="J41" s="29"/>
      <c r="K41" s="9"/>
      <c r="N41" s="12"/>
      <c r="AA41" s="12"/>
    </row>
    <row r="42" spans="1:27" x14ac:dyDescent="0.25">
      <c r="A42" s="36">
        <v>42745</v>
      </c>
      <c r="B42" s="31" t="s">
        <v>100</v>
      </c>
      <c r="C42" s="32" t="s">
        <v>13</v>
      </c>
      <c r="D42" s="31" t="s">
        <v>9</v>
      </c>
      <c r="E42" s="23">
        <v>4000</v>
      </c>
      <c r="F42" s="31" t="s">
        <v>56</v>
      </c>
      <c r="G42" s="92" t="s">
        <v>244</v>
      </c>
      <c r="H42" s="34" t="s">
        <v>217</v>
      </c>
      <c r="I42" s="35" t="s">
        <v>14</v>
      </c>
      <c r="J42" s="29"/>
      <c r="K42" s="9"/>
      <c r="N42" s="12"/>
      <c r="AA42" s="12"/>
    </row>
    <row r="43" spans="1:27" x14ac:dyDescent="0.25">
      <c r="A43" s="36">
        <v>42745</v>
      </c>
      <c r="B43" s="31" t="s">
        <v>101</v>
      </c>
      <c r="C43" s="32" t="s">
        <v>13</v>
      </c>
      <c r="D43" s="31" t="s">
        <v>9</v>
      </c>
      <c r="E43" s="23">
        <v>4000</v>
      </c>
      <c r="F43" s="31" t="s">
        <v>56</v>
      </c>
      <c r="G43" s="92" t="s">
        <v>244</v>
      </c>
      <c r="H43" s="34" t="s">
        <v>217</v>
      </c>
      <c r="I43" s="35" t="s">
        <v>14</v>
      </c>
      <c r="J43" s="29"/>
      <c r="K43" s="9"/>
      <c r="N43" s="12"/>
      <c r="AA43" s="12"/>
    </row>
    <row r="44" spans="1:27" x14ac:dyDescent="0.25">
      <c r="A44" s="36">
        <v>42745</v>
      </c>
      <c r="B44" s="31" t="s">
        <v>102</v>
      </c>
      <c r="C44" s="32" t="s">
        <v>13</v>
      </c>
      <c r="D44" s="31" t="s">
        <v>9</v>
      </c>
      <c r="E44" s="23">
        <v>4000</v>
      </c>
      <c r="F44" s="31" t="s">
        <v>56</v>
      </c>
      <c r="G44" s="92" t="s">
        <v>244</v>
      </c>
      <c r="H44" s="34" t="s">
        <v>217</v>
      </c>
      <c r="I44" s="35" t="s">
        <v>14</v>
      </c>
      <c r="J44" s="29"/>
      <c r="K44" s="9"/>
      <c r="N44" s="12"/>
      <c r="AA44" s="12"/>
    </row>
    <row r="45" spans="1:27" x14ac:dyDescent="0.25">
      <c r="A45" s="36">
        <v>42746</v>
      </c>
      <c r="B45" s="31" t="s">
        <v>103</v>
      </c>
      <c r="C45" s="17" t="s">
        <v>104</v>
      </c>
      <c r="D45" t="s">
        <v>15</v>
      </c>
      <c r="E45" s="16">
        <v>39000</v>
      </c>
      <c r="F45" s="31" t="s">
        <v>56</v>
      </c>
      <c r="G45" s="92" t="s">
        <v>244</v>
      </c>
      <c r="H45" s="34" t="s">
        <v>218</v>
      </c>
      <c r="I45" s="35" t="s">
        <v>14</v>
      </c>
      <c r="J45" s="7"/>
      <c r="K45" s="7"/>
      <c r="L45" s="7"/>
      <c r="N45" s="12"/>
    </row>
    <row r="46" spans="1:27" x14ac:dyDescent="0.25">
      <c r="A46" s="36">
        <v>42746</v>
      </c>
      <c r="B46" s="31" t="s">
        <v>105</v>
      </c>
      <c r="C46" s="32" t="s">
        <v>13</v>
      </c>
      <c r="D46" s="31" t="s">
        <v>9</v>
      </c>
      <c r="E46" s="23">
        <v>10500</v>
      </c>
      <c r="F46" s="31" t="s">
        <v>56</v>
      </c>
      <c r="G46" s="92" t="s">
        <v>244</v>
      </c>
      <c r="H46" s="34" t="s">
        <v>218</v>
      </c>
      <c r="I46" s="35" t="s">
        <v>14</v>
      </c>
      <c r="J46" s="29"/>
      <c r="K46" s="29"/>
      <c r="L46" s="7"/>
      <c r="N46" s="12"/>
    </row>
    <row r="47" spans="1:27" x14ac:dyDescent="0.25">
      <c r="A47" s="36">
        <v>42746</v>
      </c>
      <c r="B47" s="31" t="s">
        <v>106</v>
      </c>
      <c r="C47" s="32" t="s">
        <v>79</v>
      </c>
      <c r="D47" t="s">
        <v>15</v>
      </c>
      <c r="E47" s="23">
        <v>300000</v>
      </c>
      <c r="F47" s="9" t="s">
        <v>70</v>
      </c>
      <c r="G47" s="92" t="s">
        <v>244</v>
      </c>
      <c r="H47" s="34" t="s">
        <v>219</v>
      </c>
      <c r="I47" s="8" t="s">
        <v>14</v>
      </c>
      <c r="J47" s="9"/>
      <c r="K47" s="9"/>
      <c r="N47" s="12"/>
    </row>
    <row r="48" spans="1:27" x14ac:dyDescent="0.25">
      <c r="A48" s="5">
        <v>42746</v>
      </c>
      <c r="B48" s="31" t="s">
        <v>107</v>
      </c>
      <c r="C48" s="32" t="s">
        <v>13</v>
      </c>
      <c r="D48" s="31" t="s">
        <v>9</v>
      </c>
      <c r="E48" s="89">
        <v>4000</v>
      </c>
      <c r="F48" s="31" t="s">
        <v>27</v>
      </c>
      <c r="G48" s="92" t="s">
        <v>244</v>
      </c>
      <c r="H48" s="34" t="s">
        <v>218</v>
      </c>
      <c r="I48" s="35" t="s">
        <v>14</v>
      </c>
      <c r="J48" s="9"/>
      <c r="K48" s="9"/>
      <c r="N48" s="12"/>
    </row>
    <row r="49" spans="1:14" x14ac:dyDescent="0.25">
      <c r="A49" s="5">
        <v>42746</v>
      </c>
      <c r="B49" s="31" t="s">
        <v>261</v>
      </c>
      <c r="C49" s="32" t="s">
        <v>21</v>
      </c>
      <c r="D49" s="31" t="s">
        <v>9</v>
      </c>
      <c r="E49" s="89">
        <v>233100</v>
      </c>
      <c r="F49" s="9" t="s">
        <v>70</v>
      </c>
      <c r="G49" s="92" t="s">
        <v>244</v>
      </c>
      <c r="H49" s="34" t="s">
        <v>219</v>
      </c>
      <c r="I49" s="8" t="s">
        <v>14</v>
      </c>
      <c r="J49" s="9"/>
      <c r="K49" s="9"/>
      <c r="N49" s="12"/>
    </row>
    <row r="50" spans="1:14" x14ac:dyDescent="0.25">
      <c r="A50" s="5">
        <v>42748</v>
      </c>
      <c r="B50" s="31" t="s">
        <v>108</v>
      </c>
      <c r="C50" s="32" t="s">
        <v>13</v>
      </c>
      <c r="D50" s="31" t="s">
        <v>9</v>
      </c>
      <c r="E50" s="89">
        <v>20000</v>
      </c>
      <c r="F50" s="31" t="s">
        <v>56</v>
      </c>
      <c r="G50" s="92" t="s">
        <v>244</v>
      </c>
      <c r="H50" s="34" t="s">
        <v>220</v>
      </c>
      <c r="I50" s="35" t="s">
        <v>14</v>
      </c>
      <c r="J50" s="9"/>
      <c r="K50" s="9"/>
      <c r="N50" s="12"/>
    </row>
    <row r="51" spans="1:14" x14ac:dyDescent="0.25">
      <c r="A51" s="5">
        <v>42748</v>
      </c>
      <c r="B51" s="31" t="s">
        <v>245</v>
      </c>
      <c r="C51" s="32" t="s">
        <v>61</v>
      </c>
      <c r="D51" s="31" t="s">
        <v>9</v>
      </c>
      <c r="E51" s="22">
        <v>350000</v>
      </c>
      <c r="F51" s="31" t="s">
        <v>56</v>
      </c>
      <c r="G51" s="92" t="s">
        <v>244</v>
      </c>
      <c r="H51" s="34" t="s">
        <v>221</v>
      </c>
      <c r="I51" s="35" t="s">
        <v>14</v>
      </c>
      <c r="J51" s="7"/>
      <c r="K51" s="7"/>
      <c r="L51" s="7"/>
      <c r="N51" s="12"/>
    </row>
    <row r="52" spans="1:14" x14ac:dyDescent="0.25">
      <c r="A52" s="5">
        <v>42748</v>
      </c>
      <c r="B52" s="31" t="s">
        <v>109</v>
      </c>
      <c r="C52" s="32" t="s">
        <v>13</v>
      </c>
      <c r="D52" s="31" t="s">
        <v>9</v>
      </c>
      <c r="E52" s="22">
        <v>6000</v>
      </c>
      <c r="F52" s="31" t="s">
        <v>17</v>
      </c>
      <c r="G52" s="92" t="s">
        <v>244</v>
      </c>
      <c r="H52" s="34" t="s">
        <v>222</v>
      </c>
      <c r="I52" s="35" t="s">
        <v>14</v>
      </c>
      <c r="J52" s="9"/>
      <c r="K52" s="9"/>
      <c r="N52" s="12"/>
    </row>
    <row r="53" spans="1:14" x14ac:dyDescent="0.25">
      <c r="A53" s="5">
        <v>42751</v>
      </c>
      <c r="B53" s="10" t="s">
        <v>110</v>
      </c>
      <c r="C53" s="90" t="s">
        <v>66</v>
      </c>
      <c r="D53" s="31" t="s">
        <v>9</v>
      </c>
      <c r="E53" s="16">
        <v>16100</v>
      </c>
      <c r="F53" s="31" t="s">
        <v>17</v>
      </c>
      <c r="G53" s="92" t="s">
        <v>244</v>
      </c>
      <c r="H53" s="34" t="s">
        <v>222</v>
      </c>
      <c r="I53" s="35" t="s">
        <v>14</v>
      </c>
      <c r="J53" s="9"/>
      <c r="K53" s="9"/>
      <c r="N53" s="14"/>
    </row>
    <row r="54" spans="1:14" x14ac:dyDescent="0.25">
      <c r="A54" s="5">
        <v>42751</v>
      </c>
      <c r="B54" s="31" t="s">
        <v>97</v>
      </c>
      <c r="C54" s="32" t="s">
        <v>13</v>
      </c>
      <c r="D54" s="31" t="s">
        <v>9</v>
      </c>
      <c r="E54" s="23">
        <v>12500</v>
      </c>
      <c r="F54" s="31" t="s">
        <v>17</v>
      </c>
      <c r="G54" s="92" t="s">
        <v>244</v>
      </c>
      <c r="H54" s="34" t="s">
        <v>222</v>
      </c>
      <c r="I54" s="35" t="s">
        <v>14</v>
      </c>
      <c r="J54" s="9"/>
      <c r="K54" s="9"/>
      <c r="N54" s="14"/>
    </row>
    <row r="55" spans="1:14" x14ac:dyDescent="0.25">
      <c r="A55" s="5">
        <v>42751</v>
      </c>
      <c r="B55" s="31" t="s">
        <v>111</v>
      </c>
      <c r="C55" s="32" t="s">
        <v>13</v>
      </c>
      <c r="D55" s="31" t="s">
        <v>60</v>
      </c>
      <c r="E55" s="23">
        <v>5000</v>
      </c>
      <c r="F55" s="31" t="s">
        <v>11</v>
      </c>
      <c r="G55" s="92" t="s">
        <v>243</v>
      </c>
      <c r="H55" s="34" t="s">
        <v>222</v>
      </c>
      <c r="I55" s="35" t="s">
        <v>14</v>
      </c>
      <c r="J55" s="9"/>
      <c r="K55" s="24"/>
      <c r="L55" s="24"/>
      <c r="M55" s="24"/>
      <c r="N55" s="12"/>
    </row>
    <row r="56" spans="1:14" x14ac:dyDescent="0.25">
      <c r="A56" s="5">
        <v>42751</v>
      </c>
      <c r="B56" s="31" t="s">
        <v>112</v>
      </c>
      <c r="C56" s="32" t="s">
        <v>13</v>
      </c>
      <c r="D56" s="31" t="s">
        <v>60</v>
      </c>
      <c r="E56" s="23">
        <v>4000</v>
      </c>
      <c r="F56" s="31" t="s">
        <v>67</v>
      </c>
      <c r="G56" s="92" t="s">
        <v>243</v>
      </c>
      <c r="H56" s="34" t="s">
        <v>222</v>
      </c>
      <c r="I56" s="35" t="s">
        <v>14</v>
      </c>
      <c r="J56" s="9"/>
      <c r="K56" s="24"/>
      <c r="L56" s="24"/>
      <c r="M56" s="24"/>
      <c r="N56" s="12"/>
    </row>
    <row r="57" spans="1:14" x14ac:dyDescent="0.25">
      <c r="A57" s="5">
        <v>42751</v>
      </c>
      <c r="B57" s="31" t="s">
        <v>113</v>
      </c>
      <c r="C57" s="32" t="s">
        <v>13</v>
      </c>
      <c r="D57" s="31" t="s">
        <v>9</v>
      </c>
      <c r="E57" s="89">
        <v>5000</v>
      </c>
      <c r="F57" s="31" t="s">
        <v>27</v>
      </c>
      <c r="G57" s="92" t="s">
        <v>244</v>
      </c>
      <c r="H57" s="34" t="s">
        <v>222</v>
      </c>
      <c r="I57" s="35" t="s">
        <v>14</v>
      </c>
      <c r="J57" s="29"/>
      <c r="K57" s="24"/>
      <c r="L57" s="24"/>
      <c r="M57" s="24"/>
      <c r="N57" s="12"/>
    </row>
    <row r="58" spans="1:14" x14ac:dyDescent="0.25">
      <c r="A58" s="5">
        <v>42751</v>
      </c>
      <c r="B58" s="31" t="s">
        <v>113</v>
      </c>
      <c r="C58" s="32" t="s">
        <v>13</v>
      </c>
      <c r="D58" s="31" t="s">
        <v>9</v>
      </c>
      <c r="E58" s="89">
        <v>5000</v>
      </c>
      <c r="F58" s="31" t="s">
        <v>27</v>
      </c>
      <c r="G58" s="92" t="s">
        <v>244</v>
      </c>
      <c r="H58" s="34" t="s">
        <v>222</v>
      </c>
      <c r="I58" s="35" t="s">
        <v>14</v>
      </c>
      <c r="J58" s="9"/>
      <c r="K58" s="9"/>
      <c r="N58" s="15"/>
    </row>
    <row r="59" spans="1:14" ht="15.75" x14ac:dyDescent="0.25">
      <c r="A59" s="5">
        <v>42751</v>
      </c>
      <c r="B59" s="94" t="s">
        <v>114</v>
      </c>
      <c r="C59" s="32" t="s">
        <v>115</v>
      </c>
      <c r="D59" s="31" t="s">
        <v>116</v>
      </c>
      <c r="E59" s="22">
        <v>229000</v>
      </c>
      <c r="F59" s="31" t="s">
        <v>22</v>
      </c>
      <c r="G59" s="92" t="s">
        <v>244</v>
      </c>
      <c r="H59" s="34" t="s">
        <v>222</v>
      </c>
      <c r="I59" s="35" t="s">
        <v>14</v>
      </c>
      <c r="J59" s="9"/>
      <c r="K59" s="9"/>
      <c r="N59" s="12"/>
    </row>
    <row r="60" spans="1:14" ht="15.75" x14ac:dyDescent="0.25">
      <c r="A60" s="5">
        <v>42751</v>
      </c>
      <c r="B60" s="94" t="s">
        <v>117</v>
      </c>
      <c r="C60" s="37" t="s">
        <v>71</v>
      </c>
      <c r="D60" s="31" t="s">
        <v>116</v>
      </c>
      <c r="E60" s="39">
        <v>38000</v>
      </c>
      <c r="F60" s="31" t="s">
        <v>22</v>
      </c>
      <c r="G60" s="92" t="s">
        <v>244</v>
      </c>
      <c r="H60" s="34" t="s">
        <v>222</v>
      </c>
      <c r="I60" s="35" t="s">
        <v>14</v>
      </c>
      <c r="J60" s="9"/>
      <c r="K60" s="9"/>
      <c r="N60" s="20"/>
    </row>
    <row r="61" spans="1:14" x14ac:dyDescent="0.25">
      <c r="A61" s="5">
        <v>42751</v>
      </c>
      <c r="B61" s="32" t="s">
        <v>118</v>
      </c>
      <c r="C61" s="32" t="s">
        <v>71</v>
      </c>
      <c r="D61" s="31" t="s">
        <v>116</v>
      </c>
      <c r="E61" s="21">
        <v>3300</v>
      </c>
      <c r="F61" s="31" t="s">
        <v>22</v>
      </c>
      <c r="G61" s="92" t="s">
        <v>244</v>
      </c>
      <c r="H61" s="34" t="s">
        <v>222</v>
      </c>
      <c r="I61" s="35" t="s">
        <v>14</v>
      </c>
      <c r="J61" s="9"/>
      <c r="K61" s="9"/>
      <c r="N61" s="20"/>
    </row>
    <row r="62" spans="1:14" x14ac:dyDescent="0.25">
      <c r="A62" s="5">
        <v>42751</v>
      </c>
      <c r="B62" s="32" t="s">
        <v>223</v>
      </c>
      <c r="C62" s="32" t="s">
        <v>13</v>
      </c>
      <c r="D62" s="31" t="s">
        <v>116</v>
      </c>
      <c r="E62" s="21">
        <v>11000</v>
      </c>
      <c r="F62" s="31" t="s">
        <v>22</v>
      </c>
      <c r="G62" s="92" t="s">
        <v>244</v>
      </c>
      <c r="H62" s="34" t="s">
        <v>222</v>
      </c>
      <c r="I62" s="35" t="s">
        <v>14</v>
      </c>
      <c r="J62" s="9"/>
      <c r="K62" s="9"/>
      <c r="N62" s="20"/>
    </row>
    <row r="63" spans="1:14" x14ac:dyDescent="0.25">
      <c r="A63" s="5">
        <v>42385</v>
      </c>
      <c r="B63" s="32" t="s">
        <v>138</v>
      </c>
      <c r="C63" s="32" t="s">
        <v>104</v>
      </c>
      <c r="D63" t="s">
        <v>15</v>
      </c>
      <c r="E63" s="23">
        <v>70000</v>
      </c>
      <c r="F63" s="9" t="s">
        <v>70</v>
      </c>
      <c r="G63" s="92" t="s">
        <v>244</v>
      </c>
      <c r="H63" s="34" t="s">
        <v>222</v>
      </c>
      <c r="I63" s="8" t="s">
        <v>14</v>
      </c>
      <c r="J63" s="9"/>
      <c r="K63" s="9"/>
      <c r="N63" s="20"/>
    </row>
    <row r="64" spans="1:14" x14ac:dyDescent="0.25">
      <c r="A64" s="5">
        <v>42751</v>
      </c>
      <c r="B64" s="32" t="s">
        <v>119</v>
      </c>
      <c r="C64" s="32" t="s">
        <v>61</v>
      </c>
      <c r="D64" s="31" t="s">
        <v>116</v>
      </c>
      <c r="E64" s="23">
        <v>500000</v>
      </c>
      <c r="F64" s="9" t="s">
        <v>70</v>
      </c>
      <c r="G64" s="92" t="s">
        <v>244</v>
      </c>
      <c r="H64" s="34" t="s">
        <v>222</v>
      </c>
      <c r="I64" s="8" t="s">
        <v>14</v>
      </c>
      <c r="J64" s="9"/>
      <c r="K64" s="9"/>
      <c r="N64" s="20"/>
    </row>
    <row r="65" spans="1:14" x14ac:dyDescent="0.25">
      <c r="A65" s="88">
        <v>42751</v>
      </c>
      <c r="B65" s="31" t="s">
        <v>120</v>
      </c>
      <c r="C65" s="32" t="s">
        <v>18</v>
      </c>
      <c r="D65" s="31" t="s">
        <v>9</v>
      </c>
      <c r="E65" s="23">
        <v>124632</v>
      </c>
      <c r="F65" s="9" t="s">
        <v>70</v>
      </c>
      <c r="G65" s="92" t="s">
        <v>244</v>
      </c>
      <c r="H65" s="34" t="s">
        <v>222</v>
      </c>
      <c r="I65" s="38" t="s">
        <v>10</v>
      </c>
      <c r="J65" s="9"/>
      <c r="K65" s="9"/>
    </row>
    <row r="66" spans="1:14" ht="15.75" x14ac:dyDescent="0.25">
      <c r="A66" s="88">
        <v>42751</v>
      </c>
      <c r="B66" s="95" t="s">
        <v>121</v>
      </c>
      <c r="C66" s="32" t="s">
        <v>23</v>
      </c>
      <c r="D66" s="31" t="s">
        <v>9</v>
      </c>
      <c r="E66" s="96">
        <v>68679</v>
      </c>
      <c r="F66" s="9" t="s">
        <v>70</v>
      </c>
      <c r="G66" s="92" t="s">
        <v>244</v>
      </c>
      <c r="H66" s="34" t="s">
        <v>222</v>
      </c>
      <c r="I66" s="38" t="s">
        <v>10</v>
      </c>
      <c r="J66" s="9"/>
      <c r="K66" s="9"/>
    </row>
    <row r="67" spans="1:14" ht="15.75" x14ac:dyDescent="0.25">
      <c r="A67" s="88">
        <v>42751</v>
      </c>
      <c r="B67" s="95" t="s">
        <v>122</v>
      </c>
      <c r="C67" s="32" t="s">
        <v>13</v>
      </c>
      <c r="D67" s="31" t="s">
        <v>9</v>
      </c>
      <c r="E67" s="96">
        <v>5000</v>
      </c>
      <c r="F67" s="9" t="s">
        <v>27</v>
      </c>
      <c r="G67" s="92" t="s">
        <v>244</v>
      </c>
      <c r="H67" s="34" t="s">
        <v>222</v>
      </c>
      <c r="I67" s="38" t="s">
        <v>10</v>
      </c>
      <c r="J67" s="9"/>
      <c r="K67" s="9"/>
    </row>
    <row r="68" spans="1:14" x14ac:dyDescent="0.25">
      <c r="A68" s="30">
        <v>42751</v>
      </c>
      <c r="B68" s="31" t="s">
        <v>123</v>
      </c>
      <c r="C68" s="32" t="s">
        <v>13</v>
      </c>
      <c r="D68" s="31" t="s">
        <v>9</v>
      </c>
      <c r="E68" s="89">
        <v>1500</v>
      </c>
      <c r="F68" s="31" t="s">
        <v>17</v>
      </c>
      <c r="G68" s="92" t="s">
        <v>244</v>
      </c>
      <c r="H68" s="34" t="s">
        <v>222</v>
      </c>
      <c r="I68" s="35" t="s">
        <v>14</v>
      </c>
      <c r="J68" s="9"/>
      <c r="K68" s="9"/>
    </row>
    <row r="69" spans="1:14" ht="15.75" x14ac:dyDescent="0.25">
      <c r="A69" s="30">
        <v>42751</v>
      </c>
      <c r="B69" s="31" t="s">
        <v>124</v>
      </c>
      <c r="C69" s="32" t="s">
        <v>35</v>
      </c>
      <c r="D69" s="31" t="s">
        <v>9</v>
      </c>
      <c r="E69" s="96">
        <v>207000</v>
      </c>
      <c r="F69" s="31" t="s">
        <v>17</v>
      </c>
      <c r="G69" s="92" t="s">
        <v>244</v>
      </c>
      <c r="H69" s="34" t="s">
        <v>222</v>
      </c>
      <c r="I69" s="35" t="s">
        <v>14</v>
      </c>
      <c r="J69" s="9"/>
      <c r="K69" s="9"/>
    </row>
    <row r="70" spans="1:14" ht="15.75" x14ac:dyDescent="0.25">
      <c r="A70" s="30">
        <v>42751</v>
      </c>
      <c r="B70" s="95" t="s">
        <v>125</v>
      </c>
      <c r="C70" s="32" t="s">
        <v>13</v>
      </c>
      <c r="D70" s="31" t="s">
        <v>9</v>
      </c>
      <c r="E70" s="96">
        <v>12000</v>
      </c>
      <c r="F70" s="31" t="s">
        <v>22</v>
      </c>
      <c r="G70" s="92" t="s">
        <v>244</v>
      </c>
      <c r="H70" s="34" t="s">
        <v>222</v>
      </c>
      <c r="I70" s="35" t="s">
        <v>14</v>
      </c>
    </row>
    <row r="71" spans="1:14" x14ac:dyDescent="0.25">
      <c r="A71" s="30">
        <v>42751</v>
      </c>
      <c r="B71" s="31" t="s">
        <v>126</v>
      </c>
      <c r="C71" s="90" t="s">
        <v>66</v>
      </c>
      <c r="D71" s="31" t="s">
        <v>9</v>
      </c>
      <c r="E71" s="23">
        <v>18370</v>
      </c>
      <c r="F71" s="31" t="s">
        <v>22</v>
      </c>
      <c r="G71" s="92" t="s">
        <v>244</v>
      </c>
      <c r="H71" s="34" t="s">
        <v>222</v>
      </c>
      <c r="I71" s="35" t="s">
        <v>14</v>
      </c>
      <c r="J71" s="7"/>
      <c r="K71" s="7"/>
      <c r="L71" s="7"/>
      <c r="M71" s="7"/>
      <c r="N71" s="28"/>
    </row>
    <row r="72" spans="1:14" x14ac:dyDescent="0.25">
      <c r="A72" s="5">
        <v>42751</v>
      </c>
      <c r="B72" s="31" t="s">
        <v>137</v>
      </c>
      <c r="C72" s="32" t="s">
        <v>21</v>
      </c>
      <c r="D72" s="31" t="s">
        <v>9</v>
      </c>
      <c r="E72" s="89">
        <v>233100</v>
      </c>
      <c r="F72" s="9" t="s">
        <v>70</v>
      </c>
      <c r="G72" s="92" t="s">
        <v>244</v>
      </c>
      <c r="H72" s="34" t="s">
        <v>219</v>
      </c>
      <c r="I72" s="8" t="s">
        <v>14</v>
      </c>
      <c r="J72" s="7"/>
      <c r="K72" s="7"/>
      <c r="L72" s="7"/>
      <c r="M72" s="7"/>
      <c r="N72" s="28"/>
    </row>
    <row r="73" spans="1:14" x14ac:dyDescent="0.25">
      <c r="A73" s="30">
        <v>42752</v>
      </c>
      <c r="B73" s="31" t="s">
        <v>139</v>
      </c>
      <c r="C73" s="32" t="s">
        <v>61</v>
      </c>
      <c r="D73" s="31" t="s">
        <v>15</v>
      </c>
      <c r="E73" s="23">
        <v>150111</v>
      </c>
      <c r="F73" s="31" t="s">
        <v>70</v>
      </c>
      <c r="G73" s="92" t="s">
        <v>244</v>
      </c>
      <c r="H73" s="34" t="s">
        <v>224</v>
      </c>
      <c r="I73" s="35" t="s">
        <v>14</v>
      </c>
      <c r="J73" s="7"/>
      <c r="K73" s="7"/>
      <c r="L73" s="7"/>
      <c r="M73" s="7"/>
      <c r="N73" s="28"/>
    </row>
    <row r="74" spans="1:14" x14ac:dyDescent="0.25">
      <c r="A74" s="30">
        <v>42752</v>
      </c>
      <c r="B74" s="31" t="s">
        <v>127</v>
      </c>
      <c r="C74" s="32" t="s">
        <v>71</v>
      </c>
      <c r="D74" t="s">
        <v>59</v>
      </c>
      <c r="E74" s="23">
        <v>68679</v>
      </c>
      <c r="F74" s="9" t="s">
        <v>70</v>
      </c>
      <c r="G74" s="92" t="s">
        <v>244</v>
      </c>
      <c r="H74" s="34" t="s">
        <v>224</v>
      </c>
      <c r="I74" s="38" t="s">
        <v>10</v>
      </c>
      <c r="J74" s="7"/>
      <c r="K74" s="7"/>
      <c r="L74" s="7"/>
      <c r="M74" s="7"/>
      <c r="N74" s="28"/>
    </row>
    <row r="75" spans="1:14" x14ac:dyDescent="0.25">
      <c r="A75" s="30">
        <v>42752</v>
      </c>
      <c r="B75" s="31" t="s">
        <v>128</v>
      </c>
      <c r="C75" s="37" t="s">
        <v>13</v>
      </c>
      <c r="D75" s="31" t="s">
        <v>9</v>
      </c>
      <c r="E75" s="21">
        <v>5000</v>
      </c>
      <c r="F75" s="9" t="s">
        <v>27</v>
      </c>
      <c r="G75" s="92" t="s">
        <v>244</v>
      </c>
      <c r="H75" s="34" t="s">
        <v>224</v>
      </c>
      <c r="I75" s="38" t="s">
        <v>10</v>
      </c>
      <c r="J75" s="7"/>
      <c r="K75" s="7"/>
      <c r="L75" s="7"/>
      <c r="M75" s="7"/>
      <c r="N75" s="28"/>
    </row>
    <row r="76" spans="1:14" x14ac:dyDescent="0.25">
      <c r="A76" s="88">
        <v>42752</v>
      </c>
      <c r="B76" s="31" t="s">
        <v>238</v>
      </c>
      <c r="C76" s="32" t="s">
        <v>13</v>
      </c>
      <c r="D76" s="31" t="s">
        <v>60</v>
      </c>
      <c r="E76" s="89">
        <v>30220</v>
      </c>
      <c r="F76" s="31" t="s">
        <v>11</v>
      </c>
      <c r="G76" s="100" t="s">
        <v>243</v>
      </c>
      <c r="H76" s="34" t="s">
        <v>224</v>
      </c>
      <c r="I76" s="35" t="s">
        <v>14</v>
      </c>
      <c r="K76" t="s">
        <v>12</v>
      </c>
    </row>
    <row r="77" spans="1:14" x14ac:dyDescent="0.25">
      <c r="A77" s="88">
        <v>42752</v>
      </c>
      <c r="B77" s="31" t="s">
        <v>240</v>
      </c>
      <c r="C77" s="32" t="s">
        <v>25</v>
      </c>
      <c r="D77" s="31" t="s">
        <v>60</v>
      </c>
      <c r="E77" s="22">
        <v>26000</v>
      </c>
      <c r="F77" s="31" t="s">
        <v>11</v>
      </c>
      <c r="G77" s="100" t="s">
        <v>243</v>
      </c>
      <c r="H77" s="34" t="s">
        <v>224</v>
      </c>
      <c r="I77" s="35" t="s">
        <v>14</v>
      </c>
    </row>
    <row r="78" spans="1:14" x14ac:dyDescent="0.25">
      <c r="A78" s="88">
        <v>42752</v>
      </c>
      <c r="B78" s="31" t="s">
        <v>239</v>
      </c>
      <c r="C78" s="32" t="s">
        <v>25</v>
      </c>
      <c r="D78" s="31" t="s">
        <v>60</v>
      </c>
      <c r="E78" s="22">
        <v>10000</v>
      </c>
      <c r="F78" s="31" t="s">
        <v>11</v>
      </c>
      <c r="G78" s="100" t="s">
        <v>243</v>
      </c>
      <c r="H78" s="34" t="s">
        <v>224</v>
      </c>
      <c r="I78" s="35" t="s">
        <v>14</v>
      </c>
    </row>
    <row r="79" spans="1:14" x14ac:dyDescent="0.25">
      <c r="A79" s="88">
        <v>42752</v>
      </c>
      <c r="B79" s="31" t="s">
        <v>163</v>
      </c>
      <c r="C79" s="32" t="s">
        <v>19</v>
      </c>
      <c r="D79" s="31" t="s">
        <v>60</v>
      </c>
      <c r="E79" s="22">
        <v>5000</v>
      </c>
      <c r="F79" s="31" t="s">
        <v>11</v>
      </c>
      <c r="G79" s="100" t="s">
        <v>243</v>
      </c>
      <c r="H79" s="34" t="s">
        <v>224</v>
      </c>
      <c r="I79" s="35" t="s">
        <v>14</v>
      </c>
    </row>
    <row r="80" spans="1:14" x14ac:dyDescent="0.25">
      <c r="A80" s="30">
        <v>42752</v>
      </c>
      <c r="B80" s="31" t="s">
        <v>164</v>
      </c>
      <c r="C80" s="32" t="s">
        <v>25</v>
      </c>
      <c r="D80" s="31" t="s">
        <v>60</v>
      </c>
      <c r="E80" s="22">
        <v>39000</v>
      </c>
      <c r="F80" s="31" t="s">
        <v>67</v>
      </c>
      <c r="G80" s="92" t="s">
        <v>243</v>
      </c>
      <c r="H80" s="34" t="s">
        <v>224</v>
      </c>
      <c r="I80" s="35" t="s">
        <v>14</v>
      </c>
    </row>
    <row r="81" spans="1:11" x14ac:dyDescent="0.25">
      <c r="A81" s="30">
        <v>42752</v>
      </c>
      <c r="B81" s="31" t="s">
        <v>165</v>
      </c>
      <c r="C81" s="32" t="s">
        <v>13</v>
      </c>
      <c r="D81" s="31" t="s">
        <v>60</v>
      </c>
      <c r="E81" s="23">
        <v>15000</v>
      </c>
      <c r="F81" s="31" t="s">
        <v>67</v>
      </c>
      <c r="G81" s="92" t="s">
        <v>243</v>
      </c>
      <c r="H81" s="34" t="s">
        <v>224</v>
      </c>
      <c r="I81" s="35" t="s">
        <v>14</v>
      </c>
    </row>
    <row r="82" spans="1:11" x14ac:dyDescent="0.25">
      <c r="A82" s="30">
        <v>42752</v>
      </c>
      <c r="B82" s="31" t="s">
        <v>166</v>
      </c>
      <c r="C82" s="32" t="s">
        <v>19</v>
      </c>
      <c r="D82" s="31" t="s">
        <v>60</v>
      </c>
      <c r="E82" s="23">
        <v>5000</v>
      </c>
      <c r="F82" s="31" t="s">
        <v>68</v>
      </c>
      <c r="G82" s="92" t="s">
        <v>243</v>
      </c>
      <c r="H82" s="34" t="s">
        <v>224</v>
      </c>
      <c r="I82" s="35" t="s">
        <v>14</v>
      </c>
    </row>
    <row r="83" spans="1:11" x14ac:dyDescent="0.25">
      <c r="A83" s="30">
        <v>42752</v>
      </c>
      <c r="B83" s="31" t="s">
        <v>160</v>
      </c>
      <c r="C83" s="32" t="s">
        <v>13</v>
      </c>
      <c r="D83" s="31" t="s">
        <v>60</v>
      </c>
      <c r="E83" s="23">
        <v>6000</v>
      </c>
      <c r="F83" s="31" t="s">
        <v>69</v>
      </c>
      <c r="G83" s="92" t="s">
        <v>243</v>
      </c>
      <c r="H83" s="34" t="s">
        <v>224</v>
      </c>
      <c r="I83" s="35" t="s">
        <v>14</v>
      </c>
    </row>
    <row r="84" spans="1:11" x14ac:dyDescent="0.25">
      <c r="A84" s="30">
        <v>42752</v>
      </c>
      <c r="B84" s="31" t="s">
        <v>158</v>
      </c>
      <c r="C84" s="32" t="s">
        <v>19</v>
      </c>
      <c r="D84" s="31" t="s">
        <v>60</v>
      </c>
      <c r="E84" s="23">
        <v>5000</v>
      </c>
      <c r="F84" s="31" t="s">
        <v>69</v>
      </c>
      <c r="G84" s="92" t="s">
        <v>243</v>
      </c>
      <c r="H84" s="34" t="s">
        <v>224</v>
      </c>
      <c r="I84" s="35" t="s">
        <v>14</v>
      </c>
    </row>
    <row r="85" spans="1:11" x14ac:dyDescent="0.25">
      <c r="A85" s="30">
        <v>42752</v>
      </c>
      <c r="B85" s="31" t="s">
        <v>159</v>
      </c>
      <c r="C85" s="32" t="s">
        <v>25</v>
      </c>
      <c r="D85" s="31" t="s">
        <v>60</v>
      </c>
      <c r="E85" s="23">
        <v>15000</v>
      </c>
      <c r="F85" s="31" t="s">
        <v>69</v>
      </c>
      <c r="G85" s="92" t="s">
        <v>243</v>
      </c>
      <c r="H85" s="34" t="s">
        <v>224</v>
      </c>
      <c r="I85" s="35" t="s">
        <v>14</v>
      </c>
      <c r="K85" t="s">
        <v>12</v>
      </c>
    </row>
    <row r="86" spans="1:11" x14ac:dyDescent="0.25">
      <c r="A86" s="30">
        <v>42752</v>
      </c>
      <c r="B86" s="31" t="s">
        <v>157</v>
      </c>
      <c r="C86" s="32" t="s">
        <v>13</v>
      </c>
      <c r="D86" s="31" t="s">
        <v>60</v>
      </c>
      <c r="E86" s="23">
        <v>19100</v>
      </c>
      <c r="F86" s="31" t="s">
        <v>69</v>
      </c>
      <c r="G86" s="92" t="s">
        <v>243</v>
      </c>
      <c r="H86" s="34" t="s">
        <v>224</v>
      </c>
      <c r="I86" s="35" t="s">
        <v>14</v>
      </c>
    </row>
    <row r="87" spans="1:11" x14ac:dyDescent="0.25">
      <c r="A87" s="30">
        <v>42752</v>
      </c>
      <c r="B87" s="31" t="s">
        <v>161</v>
      </c>
      <c r="C87" s="32" t="s">
        <v>13</v>
      </c>
      <c r="D87" s="31" t="s">
        <v>60</v>
      </c>
      <c r="E87" s="23">
        <v>53000</v>
      </c>
      <c r="F87" s="31" t="s">
        <v>68</v>
      </c>
      <c r="G87" s="92" t="s">
        <v>243</v>
      </c>
      <c r="H87" s="34" t="s">
        <v>224</v>
      </c>
      <c r="I87" s="35" t="s">
        <v>14</v>
      </c>
    </row>
    <row r="88" spans="1:11" x14ac:dyDescent="0.25">
      <c r="A88" s="30">
        <v>42752</v>
      </c>
      <c r="B88" s="31" t="s">
        <v>162</v>
      </c>
      <c r="C88" s="32" t="s">
        <v>13</v>
      </c>
      <c r="D88" s="31" t="s">
        <v>60</v>
      </c>
      <c r="E88" s="23">
        <v>15000</v>
      </c>
      <c r="F88" s="31" t="s">
        <v>68</v>
      </c>
      <c r="G88" s="92" t="s">
        <v>243</v>
      </c>
      <c r="H88" s="34" t="s">
        <v>224</v>
      </c>
      <c r="I88" s="35" t="s">
        <v>14</v>
      </c>
    </row>
    <row r="89" spans="1:11" x14ac:dyDescent="0.25">
      <c r="A89" s="30">
        <v>42752</v>
      </c>
      <c r="B89" s="31" t="s">
        <v>163</v>
      </c>
      <c r="C89" s="32" t="s">
        <v>19</v>
      </c>
      <c r="D89" s="31" t="s">
        <v>60</v>
      </c>
      <c r="E89" s="23">
        <v>5000</v>
      </c>
      <c r="F89" s="31" t="s">
        <v>68</v>
      </c>
      <c r="G89" s="92" t="s">
        <v>243</v>
      </c>
      <c r="H89" s="34" t="s">
        <v>224</v>
      </c>
      <c r="I89" s="35" t="s">
        <v>14</v>
      </c>
    </row>
    <row r="90" spans="1:11" x14ac:dyDescent="0.25">
      <c r="A90" s="30">
        <v>42752</v>
      </c>
      <c r="B90" s="31" t="s">
        <v>129</v>
      </c>
      <c r="C90" s="32" t="s">
        <v>18</v>
      </c>
      <c r="D90" s="31" t="s">
        <v>9</v>
      </c>
      <c r="E90" s="23">
        <v>58500</v>
      </c>
      <c r="F90" s="31" t="s">
        <v>22</v>
      </c>
      <c r="G90" s="92" t="s">
        <v>244</v>
      </c>
      <c r="H90" s="34" t="s">
        <v>224</v>
      </c>
      <c r="I90" s="35" t="s">
        <v>14</v>
      </c>
    </row>
    <row r="91" spans="1:11" x14ac:dyDescent="0.25">
      <c r="A91" s="30">
        <v>42752</v>
      </c>
      <c r="B91" s="31" t="s">
        <v>130</v>
      </c>
      <c r="C91" s="32" t="s">
        <v>66</v>
      </c>
      <c r="D91" s="31" t="s">
        <v>9</v>
      </c>
      <c r="E91" s="23">
        <v>6000</v>
      </c>
      <c r="F91" s="31" t="s">
        <v>27</v>
      </c>
      <c r="G91" s="92" t="s">
        <v>244</v>
      </c>
      <c r="H91" s="34" t="s">
        <v>224</v>
      </c>
      <c r="I91" s="35" t="s">
        <v>14</v>
      </c>
    </row>
    <row r="92" spans="1:11" x14ac:dyDescent="0.25">
      <c r="A92" s="30">
        <v>42752</v>
      </c>
      <c r="B92" s="31" t="s">
        <v>131</v>
      </c>
      <c r="C92" s="90" t="s">
        <v>13</v>
      </c>
      <c r="D92" s="31" t="s">
        <v>59</v>
      </c>
      <c r="E92" s="23">
        <v>7000</v>
      </c>
      <c r="F92" s="31" t="s">
        <v>22</v>
      </c>
      <c r="G92" s="92" t="s">
        <v>244</v>
      </c>
      <c r="H92" s="34" t="s">
        <v>224</v>
      </c>
      <c r="I92" s="38" t="s">
        <v>10</v>
      </c>
    </row>
    <row r="93" spans="1:11" x14ac:dyDescent="0.25">
      <c r="A93" s="30">
        <v>42752</v>
      </c>
      <c r="B93" s="31" t="s">
        <v>138</v>
      </c>
      <c r="C93" s="32" t="s">
        <v>104</v>
      </c>
      <c r="D93" t="s">
        <v>15</v>
      </c>
      <c r="E93" s="23">
        <v>35000</v>
      </c>
      <c r="F93" s="31" t="s">
        <v>70</v>
      </c>
      <c r="G93" s="92" t="s">
        <v>244</v>
      </c>
      <c r="H93" s="34" t="s">
        <v>224</v>
      </c>
      <c r="I93" s="35" t="s">
        <v>14</v>
      </c>
    </row>
    <row r="94" spans="1:11" ht="15.75" x14ac:dyDescent="0.25">
      <c r="A94" s="30">
        <v>42753</v>
      </c>
      <c r="B94" s="31" t="s">
        <v>132</v>
      </c>
      <c r="C94" s="32" t="s">
        <v>13</v>
      </c>
      <c r="D94" s="31" t="s">
        <v>9</v>
      </c>
      <c r="E94" s="96">
        <v>3500</v>
      </c>
      <c r="F94" s="9" t="s">
        <v>17</v>
      </c>
      <c r="G94" s="92" t="s">
        <v>244</v>
      </c>
      <c r="H94" s="34" t="s">
        <v>224</v>
      </c>
      <c r="I94" s="38" t="s">
        <v>10</v>
      </c>
    </row>
    <row r="95" spans="1:11" x14ac:dyDescent="0.25">
      <c r="A95" s="30">
        <v>42753</v>
      </c>
      <c r="B95" s="31" t="s">
        <v>140</v>
      </c>
      <c r="C95" s="32" t="s">
        <v>13</v>
      </c>
      <c r="D95" s="31" t="s">
        <v>9</v>
      </c>
      <c r="E95" s="89">
        <v>10000</v>
      </c>
      <c r="F95" s="31" t="s">
        <v>22</v>
      </c>
      <c r="G95" s="92" t="s">
        <v>244</v>
      </c>
      <c r="H95" s="34" t="s">
        <v>225</v>
      </c>
      <c r="I95" s="35" t="s">
        <v>14</v>
      </c>
    </row>
    <row r="96" spans="1:11" ht="15.75" x14ac:dyDescent="0.25">
      <c r="A96" s="30">
        <v>42754</v>
      </c>
      <c r="B96" s="31" t="s">
        <v>133</v>
      </c>
      <c r="C96" s="32" t="s">
        <v>13</v>
      </c>
      <c r="D96" s="31" t="s">
        <v>9</v>
      </c>
      <c r="E96" s="96">
        <v>2000</v>
      </c>
      <c r="F96" s="31" t="s">
        <v>17</v>
      </c>
      <c r="G96" s="92" t="s">
        <v>244</v>
      </c>
      <c r="H96" s="34" t="s">
        <v>225</v>
      </c>
      <c r="I96" s="35" t="s">
        <v>14</v>
      </c>
    </row>
    <row r="97" spans="1:9" ht="15.75" x14ac:dyDescent="0.25">
      <c r="A97" s="30">
        <v>42754</v>
      </c>
      <c r="B97" s="31" t="s">
        <v>134</v>
      </c>
      <c r="C97" s="32" t="s">
        <v>13</v>
      </c>
      <c r="D97" s="31" t="s">
        <v>9</v>
      </c>
      <c r="E97" s="96">
        <v>4500</v>
      </c>
      <c r="F97" s="31" t="s">
        <v>27</v>
      </c>
      <c r="G97" s="92" t="s">
        <v>244</v>
      </c>
      <c r="H97" s="34" t="s">
        <v>226</v>
      </c>
      <c r="I97" s="35" t="s">
        <v>14</v>
      </c>
    </row>
    <row r="98" spans="1:9" x14ac:dyDescent="0.25">
      <c r="A98" s="30">
        <v>42754</v>
      </c>
      <c r="B98" s="31" t="s">
        <v>145</v>
      </c>
      <c r="C98" s="32" t="s">
        <v>18</v>
      </c>
      <c r="D98" s="31" t="s">
        <v>9</v>
      </c>
      <c r="E98" s="89">
        <v>200000</v>
      </c>
      <c r="F98" s="31" t="s">
        <v>144</v>
      </c>
      <c r="G98" s="92" t="s">
        <v>244</v>
      </c>
      <c r="H98" s="34" t="s">
        <v>226</v>
      </c>
      <c r="I98" s="35" t="s">
        <v>14</v>
      </c>
    </row>
    <row r="99" spans="1:9" x14ac:dyDescent="0.25">
      <c r="A99" s="30">
        <v>42754</v>
      </c>
      <c r="B99" s="31" t="s">
        <v>135</v>
      </c>
      <c r="C99" s="32" t="s">
        <v>66</v>
      </c>
      <c r="D99" s="31" t="s">
        <v>9</v>
      </c>
      <c r="E99" s="89">
        <v>39676</v>
      </c>
      <c r="F99" s="31" t="s">
        <v>27</v>
      </c>
      <c r="G99" s="92" t="s">
        <v>244</v>
      </c>
      <c r="H99" s="34" t="s">
        <v>227</v>
      </c>
      <c r="I99" s="35" t="s">
        <v>14</v>
      </c>
    </row>
    <row r="100" spans="1:9" x14ac:dyDescent="0.25">
      <c r="A100" s="30">
        <v>42755</v>
      </c>
      <c r="B100" s="31" t="s">
        <v>136</v>
      </c>
      <c r="C100" s="90" t="s">
        <v>61</v>
      </c>
      <c r="D100" s="31" t="s">
        <v>28</v>
      </c>
      <c r="E100" s="16">
        <v>146870</v>
      </c>
      <c r="F100" s="31" t="s">
        <v>70</v>
      </c>
      <c r="G100" s="92" t="s">
        <v>244</v>
      </c>
      <c r="H100" s="34" t="s">
        <v>227</v>
      </c>
      <c r="I100" s="35" t="s">
        <v>14</v>
      </c>
    </row>
    <row r="101" spans="1:9" x14ac:dyDescent="0.25">
      <c r="A101" s="30">
        <v>42755</v>
      </c>
      <c r="B101" s="31" t="s">
        <v>141</v>
      </c>
      <c r="C101" s="32" t="s">
        <v>20</v>
      </c>
      <c r="D101" t="s">
        <v>59</v>
      </c>
      <c r="E101" s="22">
        <v>30000</v>
      </c>
      <c r="F101" s="9" t="s">
        <v>17</v>
      </c>
      <c r="G101" s="92" t="s">
        <v>244</v>
      </c>
      <c r="H101" s="34" t="s">
        <v>227</v>
      </c>
      <c r="I101" s="38" t="s">
        <v>10</v>
      </c>
    </row>
    <row r="102" spans="1:9" x14ac:dyDescent="0.25">
      <c r="A102" s="30">
        <v>42755</v>
      </c>
      <c r="B102" s="31" t="s">
        <v>142</v>
      </c>
      <c r="C102" s="32" t="s">
        <v>13</v>
      </c>
      <c r="D102" s="31" t="s">
        <v>9</v>
      </c>
      <c r="E102" s="22">
        <v>5000</v>
      </c>
      <c r="F102" s="31" t="s">
        <v>17</v>
      </c>
      <c r="G102" s="92" t="s">
        <v>244</v>
      </c>
      <c r="H102" s="34" t="s">
        <v>227</v>
      </c>
      <c r="I102" s="38" t="s">
        <v>10</v>
      </c>
    </row>
    <row r="103" spans="1:9" ht="15.75" x14ac:dyDescent="0.25">
      <c r="A103" s="30">
        <v>42755</v>
      </c>
      <c r="B103" s="31" t="s">
        <v>143</v>
      </c>
      <c r="C103" s="32" t="s">
        <v>13</v>
      </c>
      <c r="D103" s="31" t="s">
        <v>59</v>
      </c>
      <c r="E103" s="97">
        <v>5000</v>
      </c>
      <c r="F103" s="31" t="s">
        <v>22</v>
      </c>
      <c r="G103" s="92" t="s">
        <v>244</v>
      </c>
      <c r="H103" s="34" t="s">
        <v>227</v>
      </c>
      <c r="I103" s="35" t="s">
        <v>14</v>
      </c>
    </row>
    <row r="104" spans="1:9" x14ac:dyDescent="0.25">
      <c r="A104" s="30">
        <v>42756</v>
      </c>
      <c r="B104" s="31" t="s">
        <v>146</v>
      </c>
      <c r="C104" s="32" t="s">
        <v>13</v>
      </c>
      <c r="D104" s="31" t="s">
        <v>9</v>
      </c>
      <c r="E104" s="23">
        <v>12500</v>
      </c>
      <c r="F104" s="31" t="s">
        <v>17</v>
      </c>
      <c r="G104" s="92" t="s">
        <v>244</v>
      </c>
      <c r="H104" s="34" t="s">
        <v>227</v>
      </c>
      <c r="I104" s="35" t="s">
        <v>14</v>
      </c>
    </row>
    <row r="105" spans="1:9" x14ac:dyDescent="0.25">
      <c r="A105" s="30">
        <v>42756</v>
      </c>
      <c r="B105" s="31" t="s">
        <v>147</v>
      </c>
      <c r="C105" s="32" t="s">
        <v>13</v>
      </c>
      <c r="D105" s="31" t="s">
        <v>60</v>
      </c>
      <c r="E105" s="21">
        <v>5000</v>
      </c>
      <c r="F105" s="31" t="s">
        <v>11</v>
      </c>
      <c r="G105" s="92" t="s">
        <v>243</v>
      </c>
      <c r="H105" s="34" t="s">
        <v>228</v>
      </c>
      <c r="I105" s="35" t="s">
        <v>14</v>
      </c>
    </row>
    <row r="106" spans="1:9" x14ac:dyDescent="0.25">
      <c r="A106" s="30">
        <v>42756</v>
      </c>
      <c r="B106" s="31" t="s">
        <v>148</v>
      </c>
      <c r="C106" s="32" t="s">
        <v>13</v>
      </c>
      <c r="D106" s="31" t="s">
        <v>60</v>
      </c>
      <c r="E106" s="21">
        <v>4000</v>
      </c>
      <c r="F106" s="31" t="s">
        <v>67</v>
      </c>
      <c r="G106" s="92" t="s">
        <v>243</v>
      </c>
      <c r="H106" s="34" t="s">
        <v>228</v>
      </c>
      <c r="I106" s="35" t="s">
        <v>14</v>
      </c>
    </row>
    <row r="107" spans="1:9" x14ac:dyDescent="0.25">
      <c r="A107" s="30">
        <v>42757</v>
      </c>
      <c r="B107" s="31" t="s">
        <v>149</v>
      </c>
      <c r="C107" s="32" t="s">
        <v>13</v>
      </c>
      <c r="D107" s="31" t="s">
        <v>72</v>
      </c>
      <c r="E107" s="21">
        <v>10000</v>
      </c>
      <c r="F107" s="31" t="s">
        <v>56</v>
      </c>
      <c r="G107" s="92" t="s">
        <v>243</v>
      </c>
      <c r="H107" s="34" t="s">
        <v>228</v>
      </c>
      <c r="I107" s="35" t="s">
        <v>14</v>
      </c>
    </row>
    <row r="108" spans="1:9" x14ac:dyDescent="0.25">
      <c r="A108" s="30">
        <v>42757</v>
      </c>
      <c r="B108" s="31" t="s">
        <v>150</v>
      </c>
      <c r="C108" s="32" t="s">
        <v>13</v>
      </c>
      <c r="D108" s="31" t="s">
        <v>72</v>
      </c>
      <c r="E108" s="21">
        <v>4000</v>
      </c>
      <c r="F108" s="31" t="s">
        <v>56</v>
      </c>
      <c r="G108" s="92" t="s">
        <v>243</v>
      </c>
      <c r="H108" s="34" t="s">
        <v>229</v>
      </c>
      <c r="I108" s="35" t="s">
        <v>14</v>
      </c>
    </row>
    <row r="109" spans="1:9" x14ac:dyDescent="0.25">
      <c r="A109" s="30">
        <v>42757</v>
      </c>
      <c r="B109" s="31" t="s">
        <v>151</v>
      </c>
      <c r="C109" s="32" t="s">
        <v>18</v>
      </c>
      <c r="D109" s="31" t="s">
        <v>9</v>
      </c>
      <c r="E109" s="21">
        <v>2000</v>
      </c>
      <c r="F109" s="31" t="s">
        <v>56</v>
      </c>
      <c r="G109" s="92" t="s">
        <v>244</v>
      </c>
      <c r="H109" s="34" t="s">
        <v>229</v>
      </c>
      <c r="I109" s="35" t="s">
        <v>14</v>
      </c>
    </row>
    <row r="110" spans="1:9" x14ac:dyDescent="0.25">
      <c r="A110" s="30">
        <v>42757</v>
      </c>
      <c r="B110" s="31" t="s">
        <v>152</v>
      </c>
      <c r="C110" s="32" t="s">
        <v>104</v>
      </c>
      <c r="D110" t="s">
        <v>15</v>
      </c>
      <c r="E110" s="21">
        <v>10000</v>
      </c>
      <c r="F110" s="31" t="s">
        <v>56</v>
      </c>
      <c r="G110" s="92" t="s">
        <v>243</v>
      </c>
      <c r="H110" s="34" t="s">
        <v>229</v>
      </c>
      <c r="I110" s="35" t="s">
        <v>14</v>
      </c>
    </row>
    <row r="111" spans="1:9" x14ac:dyDescent="0.25">
      <c r="A111" s="30">
        <v>42757</v>
      </c>
      <c r="B111" s="31" t="s">
        <v>153</v>
      </c>
      <c r="C111" s="17" t="s">
        <v>154</v>
      </c>
      <c r="D111" t="s">
        <v>15</v>
      </c>
      <c r="E111" s="16">
        <v>6000</v>
      </c>
      <c r="F111" s="31" t="s">
        <v>56</v>
      </c>
      <c r="G111" s="92" t="s">
        <v>243</v>
      </c>
      <c r="H111" s="34" t="s">
        <v>229</v>
      </c>
      <c r="I111" s="35" t="s">
        <v>14</v>
      </c>
    </row>
    <row r="112" spans="1:9" x14ac:dyDescent="0.25">
      <c r="A112" s="30">
        <v>42758</v>
      </c>
      <c r="B112" s="31" t="s">
        <v>155</v>
      </c>
      <c r="C112" s="32" t="s">
        <v>13</v>
      </c>
      <c r="D112" s="31" t="s">
        <v>72</v>
      </c>
      <c r="E112" s="21">
        <v>4000</v>
      </c>
      <c r="F112" s="31" t="s">
        <v>56</v>
      </c>
      <c r="G112" s="92" t="s">
        <v>243</v>
      </c>
      <c r="H112" s="34" t="s">
        <v>229</v>
      </c>
      <c r="I112" s="35" t="s">
        <v>14</v>
      </c>
    </row>
    <row r="113" spans="1:9" x14ac:dyDescent="0.25">
      <c r="A113" s="30">
        <v>42758</v>
      </c>
      <c r="B113" s="31" t="s">
        <v>151</v>
      </c>
      <c r="C113" s="32" t="s">
        <v>18</v>
      </c>
      <c r="D113" s="31" t="s">
        <v>9</v>
      </c>
      <c r="E113" s="21">
        <v>2000</v>
      </c>
      <c r="F113" s="31" t="s">
        <v>56</v>
      </c>
      <c r="G113" s="92" t="s">
        <v>243</v>
      </c>
      <c r="H113" s="34" t="s">
        <v>230</v>
      </c>
      <c r="I113" s="35" t="s">
        <v>14</v>
      </c>
    </row>
    <row r="114" spans="1:9" x14ac:dyDescent="0.25">
      <c r="A114" s="30">
        <v>42758</v>
      </c>
      <c r="B114" s="31" t="s">
        <v>153</v>
      </c>
      <c r="C114" s="32" t="s">
        <v>154</v>
      </c>
      <c r="D114" t="s">
        <v>15</v>
      </c>
      <c r="E114" s="21">
        <v>5700</v>
      </c>
      <c r="F114" s="31" t="s">
        <v>56</v>
      </c>
      <c r="G114" s="92" t="s">
        <v>243</v>
      </c>
      <c r="H114" s="34" t="s">
        <v>230</v>
      </c>
      <c r="I114" s="35" t="s">
        <v>14</v>
      </c>
    </row>
    <row r="115" spans="1:9" x14ac:dyDescent="0.25">
      <c r="A115" s="30">
        <v>42758</v>
      </c>
      <c r="B115" s="31" t="s">
        <v>156</v>
      </c>
      <c r="C115" s="32" t="s">
        <v>18</v>
      </c>
      <c r="D115" s="31" t="s">
        <v>9</v>
      </c>
      <c r="E115" s="21">
        <v>10000</v>
      </c>
      <c r="F115" s="31" t="s">
        <v>56</v>
      </c>
      <c r="G115" s="92" t="s">
        <v>243</v>
      </c>
      <c r="H115" s="34" t="s">
        <v>230</v>
      </c>
      <c r="I115" s="35" t="s">
        <v>14</v>
      </c>
    </row>
    <row r="116" spans="1:9" x14ac:dyDescent="0.25">
      <c r="A116" s="30">
        <v>42759</v>
      </c>
      <c r="B116" s="31" t="s">
        <v>167</v>
      </c>
      <c r="C116" s="32" t="s">
        <v>66</v>
      </c>
      <c r="D116" s="31" t="s">
        <v>9</v>
      </c>
      <c r="E116" s="22">
        <v>200</v>
      </c>
      <c r="F116" s="31" t="s">
        <v>56</v>
      </c>
      <c r="G116" s="92" t="s">
        <v>244</v>
      </c>
      <c r="H116" s="34" t="s">
        <v>230</v>
      </c>
      <c r="I116" s="35" t="s">
        <v>14</v>
      </c>
    </row>
    <row r="117" spans="1:9" x14ac:dyDescent="0.25">
      <c r="A117" s="30">
        <v>42759</v>
      </c>
      <c r="B117" s="31" t="s">
        <v>155</v>
      </c>
      <c r="C117" s="90" t="s">
        <v>13</v>
      </c>
      <c r="D117" s="31" t="s">
        <v>72</v>
      </c>
      <c r="E117" s="22">
        <v>4000</v>
      </c>
      <c r="F117" s="31" t="s">
        <v>56</v>
      </c>
      <c r="G117" s="92" t="s">
        <v>243</v>
      </c>
      <c r="H117" s="34" t="s">
        <v>230</v>
      </c>
      <c r="I117" s="35" t="s">
        <v>14</v>
      </c>
    </row>
    <row r="118" spans="1:9" x14ac:dyDescent="0.25">
      <c r="A118" s="30">
        <v>42759</v>
      </c>
      <c r="B118" s="31" t="s">
        <v>152</v>
      </c>
      <c r="C118" s="32" t="s">
        <v>104</v>
      </c>
      <c r="D118" t="s">
        <v>15</v>
      </c>
      <c r="E118" s="21">
        <v>10000</v>
      </c>
      <c r="F118" s="31" t="s">
        <v>56</v>
      </c>
      <c r="G118" s="92" t="s">
        <v>243</v>
      </c>
      <c r="H118" s="34" t="s">
        <v>231</v>
      </c>
      <c r="I118" s="35" t="s">
        <v>14</v>
      </c>
    </row>
    <row r="119" spans="1:9" x14ac:dyDescent="0.25">
      <c r="A119" s="30">
        <v>42759</v>
      </c>
      <c r="B119" s="31" t="s">
        <v>151</v>
      </c>
      <c r="C119" s="17" t="s">
        <v>18</v>
      </c>
      <c r="D119" s="31" t="s">
        <v>9</v>
      </c>
      <c r="E119" s="16">
        <v>2000</v>
      </c>
      <c r="F119" s="31" t="s">
        <v>56</v>
      </c>
      <c r="G119" s="92" t="s">
        <v>244</v>
      </c>
      <c r="H119" s="34" t="s">
        <v>231</v>
      </c>
      <c r="I119" s="35" t="s">
        <v>14</v>
      </c>
    </row>
    <row r="120" spans="1:9" x14ac:dyDescent="0.25">
      <c r="A120" s="30">
        <v>42759</v>
      </c>
      <c r="B120" s="31" t="s">
        <v>168</v>
      </c>
      <c r="C120" s="32" t="s">
        <v>170</v>
      </c>
      <c r="D120" t="s">
        <v>15</v>
      </c>
      <c r="E120" s="21">
        <v>14000</v>
      </c>
      <c r="F120" s="31" t="s">
        <v>56</v>
      </c>
      <c r="G120" s="92" t="s">
        <v>244</v>
      </c>
      <c r="H120" s="34" t="s">
        <v>231</v>
      </c>
      <c r="I120" s="35" t="s">
        <v>14</v>
      </c>
    </row>
    <row r="121" spans="1:9" x14ac:dyDescent="0.25">
      <c r="A121" s="30">
        <v>42746</v>
      </c>
      <c r="B121" s="31" t="s">
        <v>171</v>
      </c>
      <c r="C121" s="32" t="s">
        <v>79</v>
      </c>
      <c r="D121" s="33" t="s">
        <v>15</v>
      </c>
      <c r="E121" s="21">
        <v>250000</v>
      </c>
      <c r="F121" s="31" t="s">
        <v>70</v>
      </c>
      <c r="G121" s="92" t="s">
        <v>244</v>
      </c>
      <c r="H121" s="34" t="s">
        <v>231</v>
      </c>
      <c r="I121" s="35" t="s">
        <v>14</v>
      </c>
    </row>
    <row r="122" spans="1:9" x14ac:dyDescent="0.25">
      <c r="A122" s="36">
        <v>42760</v>
      </c>
      <c r="B122" s="31" t="s">
        <v>169</v>
      </c>
      <c r="C122" s="32" t="s">
        <v>66</v>
      </c>
      <c r="D122" s="31" t="s">
        <v>9</v>
      </c>
      <c r="E122" s="23">
        <v>5400</v>
      </c>
      <c r="F122" s="9" t="s">
        <v>56</v>
      </c>
      <c r="G122" s="92" t="s">
        <v>244</v>
      </c>
      <c r="H122" s="34" t="s">
        <v>231</v>
      </c>
      <c r="I122" s="8" t="s">
        <v>14</v>
      </c>
    </row>
    <row r="123" spans="1:9" x14ac:dyDescent="0.25">
      <c r="A123" s="88">
        <v>42760</v>
      </c>
      <c r="B123" s="31" t="s">
        <v>155</v>
      </c>
      <c r="C123" s="90" t="s">
        <v>13</v>
      </c>
      <c r="D123" s="31" t="s">
        <v>72</v>
      </c>
      <c r="E123" s="22">
        <v>3000</v>
      </c>
      <c r="F123" s="31" t="s">
        <v>56</v>
      </c>
      <c r="G123" s="92" t="s">
        <v>243</v>
      </c>
      <c r="H123" s="34" t="s">
        <v>232</v>
      </c>
      <c r="I123" s="35" t="s">
        <v>14</v>
      </c>
    </row>
    <row r="124" spans="1:9" x14ac:dyDescent="0.25">
      <c r="A124" s="88">
        <v>42760</v>
      </c>
      <c r="B124" s="31" t="s">
        <v>153</v>
      </c>
      <c r="C124" s="32" t="s">
        <v>154</v>
      </c>
      <c r="D124" t="s">
        <v>15</v>
      </c>
      <c r="E124" s="22">
        <v>6000</v>
      </c>
      <c r="F124" s="31" t="s">
        <v>56</v>
      </c>
      <c r="G124" s="92" t="s">
        <v>243</v>
      </c>
      <c r="H124" s="34" t="s">
        <v>232</v>
      </c>
      <c r="I124" s="35" t="s">
        <v>14</v>
      </c>
    </row>
    <row r="125" spans="1:9" x14ac:dyDescent="0.25">
      <c r="A125" s="88">
        <v>42760</v>
      </c>
      <c r="B125" s="31" t="s">
        <v>195</v>
      </c>
      <c r="C125" s="32" t="s">
        <v>13</v>
      </c>
      <c r="D125" s="31" t="s">
        <v>60</v>
      </c>
      <c r="E125" s="21">
        <v>14500</v>
      </c>
      <c r="F125" s="31" t="s">
        <v>11</v>
      </c>
      <c r="G125" s="92" t="s">
        <v>243</v>
      </c>
      <c r="H125" s="34" t="s">
        <v>232</v>
      </c>
      <c r="I125" s="35" t="s">
        <v>14</v>
      </c>
    </row>
    <row r="126" spans="1:9" x14ac:dyDescent="0.25">
      <c r="A126" s="30">
        <v>42760</v>
      </c>
      <c r="B126" s="31" t="s">
        <v>196</v>
      </c>
      <c r="C126" s="32" t="s">
        <v>19</v>
      </c>
      <c r="D126" s="31" t="s">
        <v>60</v>
      </c>
      <c r="E126" s="22">
        <v>8000</v>
      </c>
      <c r="F126" s="31" t="s">
        <v>11</v>
      </c>
      <c r="G126" s="92" t="s">
        <v>243</v>
      </c>
      <c r="H126" s="34" t="s">
        <v>232</v>
      </c>
      <c r="I126" s="35" t="s">
        <v>14</v>
      </c>
    </row>
    <row r="127" spans="1:9" x14ac:dyDescent="0.25">
      <c r="A127" s="30">
        <v>42760</v>
      </c>
      <c r="B127" s="31" t="s">
        <v>197</v>
      </c>
      <c r="C127" s="32" t="s">
        <v>13</v>
      </c>
      <c r="D127" s="31" t="s">
        <v>60</v>
      </c>
      <c r="E127" s="22">
        <v>13000</v>
      </c>
      <c r="F127" s="31" t="s">
        <v>67</v>
      </c>
      <c r="G127" s="92" t="s">
        <v>243</v>
      </c>
      <c r="H127" s="34" t="s">
        <v>232</v>
      </c>
      <c r="I127" s="35" t="s">
        <v>14</v>
      </c>
    </row>
    <row r="128" spans="1:9" x14ac:dyDescent="0.25">
      <c r="A128" s="30">
        <v>42760</v>
      </c>
      <c r="B128" s="31" t="s">
        <v>198</v>
      </c>
      <c r="C128" s="32" t="s">
        <v>19</v>
      </c>
      <c r="D128" s="31" t="s">
        <v>60</v>
      </c>
      <c r="E128" s="22">
        <v>5000</v>
      </c>
      <c r="F128" s="31" t="s">
        <v>67</v>
      </c>
      <c r="G128" s="92" t="s">
        <v>243</v>
      </c>
      <c r="H128" s="34" t="s">
        <v>232</v>
      </c>
      <c r="I128" s="35" t="s">
        <v>14</v>
      </c>
    </row>
    <row r="129" spans="1:12" x14ac:dyDescent="0.25">
      <c r="A129" s="30">
        <v>42760</v>
      </c>
      <c r="B129" s="31" t="s">
        <v>197</v>
      </c>
      <c r="C129" s="32" t="s">
        <v>13</v>
      </c>
      <c r="D129" s="31" t="s">
        <v>60</v>
      </c>
      <c r="E129" s="22">
        <v>9500</v>
      </c>
      <c r="F129" s="31" t="s">
        <v>69</v>
      </c>
      <c r="G129" s="92" t="s">
        <v>243</v>
      </c>
      <c r="H129" s="34" t="s">
        <v>232</v>
      </c>
      <c r="I129" s="35" t="s">
        <v>14</v>
      </c>
    </row>
    <row r="130" spans="1:12" x14ac:dyDescent="0.25">
      <c r="A130" s="30">
        <v>42760</v>
      </c>
      <c r="B130" s="31" t="s">
        <v>198</v>
      </c>
      <c r="C130" s="32" t="s">
        <v>19</v>
      </c>
      <c r="D130" s="31" t="s">
        <v>60</v>
      </c>
      <c r="E130" s="22">
        <v>5000</v>
      </c>
      <c r="F130" s="31" t="s">
        <v>69</v>
      </c>
      <c r="G130" s="92" t="s">
        <v>243</v>
      </c>
      <c r="H130" s="34" t="s">
        <v>232</v>
      </c>
      <c r="I130" s="35" t="s">
        <v>14</v>
      </c>
    </row>
    <row r="131" spans="1:12" x14ac:dyDescent="0.25">
      <c r="A131" s="30">
        <v>42760</v>
      </c>
      <c r="B131" s="31" t="s">
        <v>197</v>
      </c>
      <c r="C131" s="32" t="s">
        <v>13</v>
      </c>
      <c r="D131" s="31" t="s">
        <v>60</v>
      </c>
      <c r="E131" s="22">
        <v>13650</v>
      </c>
      <c r="F131" s="31" t="s">
        <v>68</v>
      </c>
      <c r="G131" s="92" t="s">
        <v>243</v>
      </c>
      <c r="H131" s="34" t="s">
        <v>232</v>
      </c>
      <c r="I131" s="35" t="s">
        <v>14</v>
      </c>
    </row>
    <row r="132" spans="1:12" x14ac:dyDescent="0.25">
      <c r="A132" s="88">
        <v>42760</v>
      </c>
      <c r="B132" s="31" t="s">
        <v>198</v>
      </c>
      <c r="C132" s="32" t="s">
        <v>19</v>
      </c>
      <c r="D132" s="31" t="s">
        <v>60</v>
      </c>
      <c r="E132" s="22">
        <v>5000</v>
      </c>
      <c r="F132" s="31" t="s">
        <v>68</v>
      </c>
      <c r="G132" s="92" t="s">
        <v>243</v>
      </c>
      <c r="H132" s="34" t="s">
        <v>232</v>
      </c>
      <c r="I132" s="35" t="s">
        <v>14</v>
      </c>
    </row>
    <row r="133" spans="1:12" x14ac:dyDescent="0.25">
      <c r="A133" s="88">
        <v>42761</v>
      </c>
      <c r="B133" s="31" t="s">
        <v>172</v>
      </c>
      <c r="C133" s="32" t="s">
        <v>175</v>
      </c>
      <c r="D133" s="31" t="s">
        <v>72</v>
      </c>
      <c r="E133" s="22">
        <v>90000</v>
      </c>
      <c r="F133" s="31" t="s">
        <v>56</v>
      </c>
      <c r="G133" s="92" t="s">
        <v>243</v>
      </c>
      <c r="H133" s="34" t="s">
        <v>232</v>
      </c>
      <c r="I133" s="35" t="s">
        <v>14</v>
      </c>
    </row>
    <row r="134" spans="1:12" x14ac:dyDescent="0.25">
      <c r="A134" s="36">
        <v>42761</v>
      </c>
      <c r="B134" s="31" t="s">
        <v>173</v>
      </c>
      <c r="C134" s="32" t="s">
        <v>21</v>
      </c>
      <c r="D134" s="31" t="s">
        <v>9</v>
      </c>
      <c r="E134" s="22">
        <v>250000</v>
      </c>
      <c r="F134" s="31" t="s">
        <v>56</v>
      </c>
      <c r="G134" s="92" t="s">
        <v>244</v>
      </c>
      <c r="H134" s="34" t="s">
        <v>233</v>
      </c>
      <c r="I134" s="35" t="s">
        <v>14</v>
      </c>
    </row>
    <row r="135" spans="1:12" x14ac:dyDescent="0.25">
      <c r="A135" s="36">
        <v>42761</v>
      </c>
      <c r="B135" s="31" t="s">
        <v>174</v>
      </c>
      <c r="C135" s="32" t="s">
        <v>61</v>
      </c>
      <c r="D135" s="31" t="s">
        <v>9</v>
      </c>
      <c r="E135" s="22">
        <v>350000</v>
      </c>
      <c r="F135" s="31" t="s">
        <v>56</v>
      </c>
      <c r="G135" s="92" t="s">
        <v>244</v>
      </c>
      <c r="H135" s="34" t="s">
        <v>233</v>
      </c>
      <c r="I135" s="35" t="s">
        <v>14</v>
      </c>
    </row>
    <row r="136" spans="1:12" x14ac:dyDescent="0.25">
      <c r="A136" s="36">
        <v>42762</v>
      </c>
      <c r="B136" s="31" t="s">
        <v>176</v>
      </c>
      <c r="C136" s="32" t="s">
        <v>26</v>
      </c>
      <c r="D136" s="31" t="s">
        <v>28</v>
      </c>
      <c r="E136" s="22">
        <v>170000</v>
      </c>
      <c r="F136" s="31" t="s">
        <v>70</v>
      </c>
      <c r="G136" s="92" t="s">
        <v>244</v>
      </c>
      <c r="H136" s="34" t="s">
        <v>233</v>
      </c>
      <c r="I136" s="35" t="s">
        <v>14</v>
      </c>
    </row>
    <row r="137" spans="1:12" ht="15.75" x14ac:dyDescent="0.25">
      <c r="A137" s="36">
        <v>42762</v>
      </c>
      <c r="B137" s="94" t="s">
        <v>177</v>
      </c>
      <c r="C137" s="90" t="s">
        <v>61</v>
      </c>
      <c r="D137" s="33" t="s">
        <v>15</v>
      </c>
      <c r="E137" s="22">
        <v>609162</v>
      </c>
      <c r="F137" s="91" t="s">
        <v>70</v>
      </c>
      <c r="G137" s="92" t="s">
        <v>244</v>
      </c>
      <c r="H137" s="34" t="s">
        <v>234</v>
      </c>
      <c r="I137" s="35" t="s">
        <v>14</v>
      </c>
      <c r="J137" s="33"/>
    </row>
    <row r="138" spans="1:12" x14ac:dyDescent="0.25">
      <c r="A138" s="88">
        <v>42762</v>
      </c>
      <c r="B138" s="32" t="s">
        <v>178</v>
      </c>
      <c r="C138" s="32" t="s">
        <v>13</v>
      </c>
      <c r="D138" s="33" t="s">
        <v>18</v>
      </c>
      <c r="E138" s="22">
        <v>10000</v>
      </c>
      <c r="F138" s="91" t="s">
        <v>179</v>
      </c>
      <c r="G138" s="92" t="s">
        <v>244</v>
      </c>
      <c r="H138" s="34" t="s">
        <v>234</v>
      </c>
      <c r="I138" s="35" t="s">
        <v>14</v>
      </c>
      <c r="J138" s="33"/>
    </row>
    <row r="139" spans="1:12" x14ac:dyDescent="0.25">
      <c r="A139" s="88">
        <v>42762</v>
      </c>
      <c r="B139" s="31" t="s">
        <v>180</v>
      </c>
      <c r="C139" s="32" t="s">
        <v>13</v>
      </c>
      <c r="D139" s="32" t="s">
        <v>9</v>
      </c>
      <c r="E139" s="22">
        <v>10000</v>
      </c>
      <c r="F139" s="91" t="s">
        <v>56</v>
      </c>
      <c r="G139" s="92" t="s">
        <v>244</v>
      </c>
      <c r="H139" s="34" t="s">
        <v>234</v>
      </c>
      <c r="I139" s="35" t="s">
        <v>14</v>
      </c>
      <c r="J139" s="33"/>
    </row>
    <row r="140" spans="1:12" x14ac:dyDescent="0.25">
      <c r="A140" s="88">
        <v>42765</v>
      </c>
      <c r="B140" s="31" t="s">
        <v>181</v>
      </c>
      <c r="C140" s="32" t="s">
        <v>66</v>
      </c>
      <c r="D140" s="31" t="s">
        <v>9</v>
      </c>
      <c r="E140" s="22">
        <v>10068</v>
      </c>
      <c r="F140" s="31" t="s">
        <v>56</v>
      </c>
      <c r="G140" s="92" t="s">
        <v>244</v>
      </c>
      <c r="H140" s="34" t="s">
        <v>234</v>
      </c>
      <c r="I140" s="35" t="s">
        <v>14</v>
      </c>
      <c r="J140" s="33"/>
    </row>
    <row r="141" spans="1:12" ht="15.75" x14ac:dyDescent="0.25">
      <c r="A141" s="88">
        <v>42765</v>
      </c>
      <c r="B141" s="94" t="s">
        <v>182</v>
      </c>
      <c r="C141" s="90" t="s">
        <v>13</v>
      </c>
      <c r="D141" s="31" t="s">
        <v>9</v>
      </c>
      <c r="E141" s="22">
        <v>4000</v>
      </c>
      <c r="F141" s="31" t="s">
        <v>56</v>
      </c>
      <c r="G141" s="92" t="s">
        <v>244</v>
      </c>
      <c r="H141" s="34" t="s">
        <v>235</v>
      </c>
      <c r="I141" s="35" t="s">
        <v>14</v>
      </c>
      <c r="J141" s="33"/>
    </row>
    <row r="142" spans="1:12" x14ac:dyDescent="0.25">
      <c r="A142" s="88">
        <v>42765</v>
      </c>
      <c r="B142" s="31" t="s">
        <v>183</v>
      </c>
      <c r="C142" s="32" t="s">
        <v>104</v>
      </c>
      <c r="D142" s="31" t="s">
        <v>15</v>
      </c>
      <c r="E142" s="22">
        <v>105000</v>
      </c>
      <c r="F142" s="31" t="s">
        <v>70</v>
      </c>
      <c r="G142" s="92" t="s">
        <v>244</v>
      </c>
      <c r="H142" s="34" t="s">
        <v>235</v>
      </c>
      <c r="I142" s="35" t="s">
        <v>14</v>
      </c>
      <c r="J142" s="33"/>
    </row>
    <row r="143" spans="1:12" x14ac:dyDescent="0.25">
      <c r="A143" s="88">
        <v>42765</v>
      </c>
      <c r="B143" s="31" t="s">
        <v>246</v>
      </c>
      <c r="C143" s="32" t="s">
        <v>61</v>
      </c>
      <c r="D143" s="33" t="s">
        <v>59</v>
      </c>
      <c r="E143" s="22">
        <v>1000000</v>
      </c>
      <c r="F143" s="91" t="s">
        <v>70</v>
      </c>
      <c r="G143" s="92" t="s">
        <v>244</v>
      </c>
      <c r="H143" s="34" t="s">
        <v>235</v>
      </c>
      <c r="I143" s="35" t="s">
        <v>14</v>
      </c>
      <c r="J143" s="33"/>
    </row>
    <row r="144" spans="1:12" x14ac:dyDescent="0.25">
      <c r="A144" s="88">
        <v>42765</v>
      </c>
      <c r="B144" s="31" t="s">
        <v>184</v>
      </c>
      <c r="C144" s="32" t="s">
        <v>61</v>
      </c>
      <c r="D144" s="31" t="s">
        <v>9</v>
      </c>
      <c r="E144" s="21">
        <v>230000</v>
      </c>
      <c r="F144" s="91" t="s">
        <v>70</v>
      </c>
      <c r="G144" s="92" t="s">
        <v>244</v>
      </c>
      <c r="H144" s="34" t="s">
        <v>235</v>
      </c>
      <c r="I144" s="35" t="s">
        <v>14</v>
      </c>
      <c r="J144" s="33"/>
      <c r="L144" s="7"/>
    </row>
    <row r="145" spans="1:12" x14ac:dyDescent="0.25">
      <c r="A145" s="88">
        <v>42765</v>
      </c>
      <c r="B145" s="31" t="s">
        <v>185</v>
      </c>
      <c r="C145" s="32" t="s">
        <v>61</v>
      </c>
      <c r="D145" s="31" t="s">
        <v>60</v>
      </c>
      <c r="E145" s="21">
        <v>150000</v>
      </c>
      <c r="F145" s="91" t="s">
        <v>70</v>
      </c>
      <c r="G145" s="92" t="s">
        <v>243</v>
      </c>
      <c r="H145" s="34" t="s">
        <v>235</v>
      </c>
      <c r="I145" s="35" t="s">
        <v>14</v>
      </c>
      <c r="J145" s="33"/>
      <c r="L145" s="7"/>
    </row>
    <row r="146" spans="1:12" x14ac:dyDescent="0.25">
      <c r="A146" s="88">
        <v>42765</v>
      </c>
      <c r="B146" s="31" t="s">
        <v>186</v>
      </c>
      <c r="C146" s="32" t="s">
        <v>61</v>
      </c>
      <c r="D146" s="31" t="s">
        <v>60</v>
      </c>
      <c r="E146" s="21">
        <v>150000</v>
      </c>
      <c r="F146" s="91" t="s">
        <v>70</v>
      </c>
      <c r="G146" s="92" t="s">
        <v>243</v>
      </c>
      <c r="H146" s="34" t="s">
        <v>235</v>
      </c>
      <c r="I146" s="35" t="s">
        <v>14</v>
      </c>
      <c r="J146" s="33"/>
      <c r="L146" s="7"/>
    </row>
    <row r="147" spans="1:12" x14ac:dyDescent="0.25">
      <c r="A147" s="88">
        <v>42765</v>
      </c>
      <c r="B147" s="31" t="s">
        <v>187</v>
      </c>
      <c r="C147" s="32" t="s">
        <v>61</v>
      </c>
      <c r="D147" s="31" t="s">
        <v>60</v>
      </c>
      <c r="E147" s="21">
        <v>140496</v>
      </c>
      <c r="F147" s="91" t="s">
        <v>70</v>
      </c>
      <c r="G147" s="92" t="s">
        <v>243</v>
      </c>
      <c r="H147" s="34" t="s">
        <v>235</v>
      </c>
      <c r="I147" s="35" t="s">
        <v>14</v>
      </c>
      <c r="J147" s="33"/>
      <c r="K147" s="7"/>
      <c r="L147" s="7"/>
    </row>
    <row r="148" spans="1:12" x14ac:dyDescent="0.25">
      <c r="A148" s="88">
        <v>42765</v>
      </c>
      <c r="B148" s="31" t="s">
        <v>188</v>
      </c>
      <c r="C148" s="32" t="s">
        <v>61</v>
      </c>
      <c r="D148" s="31" t="s">
        <v>60</v>
      </c>
      <c r="E148" s="21">
        <v>140496</v>
      </c>
      <c r="F148" s="91" t="s">
        <v>70</v>
      </c>
      <c r="G148" s="92" t="s">
        <v>243</v>
      </c>
      <c r="H148" s="34" t="s">
        <v>235</v>
      </c>
      <c r="I148" s="35" t="s">
        <v>14</v>
      </c>
      <c r="J148" s="33"/>
      <c r="L148" s="7"/>
    </row>
    <row r="149" spans="1:12" x14ac:dyDescent="0.25">
      <c r="A149" s="88">
        <v>42765</v>
      </c>
      <c r="B149" s="31" t="s">
        <v>262</v>
      </c>
      <c r="C149" s="32" t="s">
        <v>104</v>
      </c>
      <c r="D149" s="31" t="s">
        <v>15</v>
      </c>
      <c r="E149" s="21">
        <v>105000</v>
      </c>
      <c r="F149" s="91" t="s">
        <v>70</v>
      </c>
      <c r="G149" s="92" t="s">
        <v>243</v>
      </c>
      <c r="H149" s="34" t="s">
        <v>235</v>
      </c>
      <c r="I149" s="35" t="s">
        <v>14</v>
      </c>
      <c r="J149" s="33"/>
      <c r="L149" s="7"/>
    </row>
    <row r="150" spans="1:12" x14ac:dyDescent="0.25">
      <c r="A150" s="88">
        <v>42765</v>
      </c>
      <c r="B150" s="31" t="s">
        <v>263</v>
      </c>
      <c r="C150" s="32" t="s">
        <v>264</v>
      </c>
      <c r="D150" s="31" t="s">
        <v>15</v>
      </c>
      <c r="E150" s="21">
        <v>350000</v>
      </c>
      <c r="F150" s="91" t="s">
        <v>70</v>
      </c>
      <c r="G150" s="92" t="s">
        <v>243</v>
      </c>
      <c r="H150" s="34" t="s">
        <v>235</v>
      </c>
      <c r="I150" s="35" t="s">
        <v>14</v>
      </c>
      <c r="J150" s="33"/>
      <c r="L150" s="7"/>
    </row>
    <row r="151" spans="1:12" x14ac:dyDescent="0.25">
      <c r="A151" s="88">
        <v>42765</v>
      </c>
      <c r="B151" s="31" t="s">
        <v>265</v>
      </c>
      <c r="C151" s="17" t="s">
        <v>18</v>
      </c>
      <c r="D151" s="31" t="s">
        <v>15</v>
      </c>
      <c r="E151" s="21">
        <v>300000</v>
      </c>
      <c r="F151" s="91" t="s">
        <v>70</v>
      </c>
      <c r="G151" s="92" t="s">
        <v>243</v>
      </c>
      <c r="H151" s="34" t="s">
        <v>235</v>
      </c>
      <c r="I151" s="35" t="s">
        <v>14</v>
      </c>
      <c r="J151" s="33"/>
      <c r="L151" s="7"/>
    </row>
    <row r="152" spans="1:12" x14ac:dyDescent="0.25">
      <c r="A152" s="88">
        <v>42766</v>
      </c>
      <c r="B152" s="31" t="s">
        <v>266</v>
      </c>
      <c r="C152" s="90" t="s">
        <v>61</v>
      </c>
      <c r="D152" s="33" t="s">
        <v>15</v>
      </c>
      <c r="E152" s="21">
        <v>220000</v>
      </c>
      <c r="F152" s="91" t="s">
        <v>70</v>
      </c>
      <c r="G152" s="92" t="s">
        <v>243</v>
      </c>
      <c r="H152" s="34" t="s">
        <v>235</v>
      </c>
      <c r="I152" s="35" t="s">
        <v>14</v>
      </c>
      <c r="J152" s="33"/>
      <c r="L152" s="7"/>
    </row>
    <row r="153" spans="1:12" x14ac:dyDescent="0.25">
      <c r="A153" s="88">
        <v>42766</v>
      </c>
      <c r="B153" s="31" t="s">
        <v>189</v>
      </c>
      <c r="C153" s="32" t="s">
        <v>115</v>
      </c>
      <c r="D153" s="33" t="s">
        <v>59</v>
      </c>
      <c r="E153" s="21">
        <v>35000</v>
      </c>
      <c r="F153" s="91" t="s">
        <v>22</v>
      </c>
      <c r="G153" s="92" t="s">
        <v>244</v>
      </c>
      <c r="H153" s="34" t="s">
        <v>235</v>
      </c>
      <c r="I153" s="35" t="s">
        <v>14</v>
      </c>
      <c r="J153" s="33"/>
      <c r="K153" s="92"/>
      <c r="L153" s="7"/>
    </row>
    <row r="154" spans="1:12" x14ac:dyDescent="0.25">
      <c r="A154" s="30">
        <v>42766</v>
      </c>
      <c r="B154" s="31" t="s">
        <v>190</v>
      </c>
      <c r="C154" s="32" t="s">
        <v>191</v>
      </c>
      <c r="D154" s="31" t="s">
        <v>9</v>
      </c>
      <c r="E154" s="21">
        <v>4500</v>
      </c>
      <c r="F154" s="31" t="s">
        <v>17</v>
      </c>
      <c r="G154" s="92" t="s">
        <v>244</v>
      </c>
      <c r="H154" s="98" t="s">
        <v>236</v>
      </c>
      <c r="I154" s="35" t="s">
        <v>14</v>
      </c>
      <c r="J154" s="33"/>
      <c r="L154" s="7"/>
    </row>
    <row r="155" spans="1:12" ht="15.75" x14ac:dyDescent="0.25">
      <c r="A155" s="30">
        <v>42766</v>
      </c>
      <c r="B155" s="95" t="s">
        <v>192</v>
      </c>
      <c r="C155" s="32" t="s">
        <v>191</v>
      </c>
      <c r="D155" s="31" t="s">
        <v>9</v>
      </c>
      <c r="E155" s="96">
        <v>4000</v>
      </c>
      <c r="F155" s="31" t="s">
        <v>56</v>
      </c>
      <c r="G155" s="92" t="s">
        <v>244</v>
      </c>
      <c r="H155" s="98" t="s">
        <v>236</v>
      </c>
      <c r="I155" s="35" t="s">
        <v>14</v>
      </c>
      <c r="J155" s="33"/>
      <c r="L155" s="7"/>
    </row>
    <row r="156" spans="1:12" x14ac:dyDescent="0.25">
      <c r="A156" s="30">
        <v>42766</v>
      </c>
      <c r="B156" s="31" t="s">
        <v>193</v>
      </c>
      <c r="C156" s="37" t="s">
        <v>194</v>
      </c>
      <c r="D156" s="33" t="s">
        <v>18</v>
      </c>
      <c r="E156" s="21">
        <v>100000</v>
      </c>
      <c r="F156" s="91" t="s">
        <v>144</v>
      </c>
      <c r="G156" s="92" t="s">
        <v>244</v>
      </c>
      <c r="H156" s="98" t="s">
        <v>236</v>
      </c>
      <c r="I156" s="35" t="s">
        <v>14</v>
      </c>
      <c r="J156" s="33"/>
    </row>
    <row r="157" spans="1:12" x14ac:dyDescent="0.25">
      <c r="A157" s="30">
        <v>42766</v>
      </c>
      <c r="B157" s="31" t="s">
        <v>201</v>
      </c>
      <c r="C157" s="32" t="s">
        <v>200</v>
      </c>
      <c r="D157" s="31" t="s">
        <v>9</v>
      </c>
      <c r="E157" s="21">
        <v>27083</v>
      </c>
      <c r="F157" s="31" t="s">
        <v>70</v>
      </c>
      <c r="G157" s="92" t="s">
        <v>244</v>
      </c>
      <c r="H157" s="98" t="s">
        <v>236</v>
      </c>
      <c r="I157" s="35" t="s">
        <v>14</v>
      </c>
      <c r="J157" s="33"/>
    </row>
    <row r="158" spans="1:12" x14ac:dyDescent="0.25">
      <c r="A158" s="30"/>
      <c r="B158" s="31"/>
      <c r="C158" s="32"/>
      <c r="D158" s="33"/>
      <c r="E158" s="21"/>
      <c r="F158" s="33" t="s">
        <v>12</v>
      </c>
      <c r="G158" s="99"/>
      <c r="H158" s="98"/>
      <c r="I158" s="35"/>
      <c r="J158" s="33"/>
    </row>
    <row r="159" spans="1:12" x14ac:dyDescent="0.25">
      <c r="A159" s="5"/>
      <c r="B159" s="10"/>
      <c r="C159" s="17"/>
      <c r="G159" s="25"/>
      <c r="H159" s="19"/>
      <c r="I159" s="8"/>
    </row>
    <row r="160" spans="1:12" x14ac:dyDescent="0.25">
      <c r="A160" s="5"/>
      <c r="B160" s="10"/>
      <c r="G160" s="25"/>
      <c r="H160" s="19"/>
      <c r="I160" s="11"/>
    </row>
    <row r="161" spans="1:19" x14ac:dyDescent="0.25">
      <c r="A161" s="5"/>
      <c r="B161" s="10"/>
      <c r="C161" s="17"/>
      <c r="D161" s="10"/>
      <c r="G161" s="25"/>
      <c r="I161" s="11"/>
    </row>
    <row r="162" spans="1:19" x14ac:dyDescent="0.25">
      <c r="A162" s="5"/>
      <c r="B162" s="10"/>
      <c r="C162" s="17"/>
      <c r="G162" s="25"/>
      <c r="H162" s="19"/>
      <c r="I162" s="8"/>
    </row>
    <row r="163" spans="1:19" x14ac:dyDescent="0.25">
      <c r="A163" s="5"/>
      <c r="B163" s="10"/>
      <c r="C163" s="17"/>
      <c r="G163" s="25"/>
      <c r="H163" s="19"/>
      <c r="I163" s="8"/>
    </row>
    <row r="164" spans="1:19" x14ac:dyDescent="0.25">
      <c r="A164" s="5"/>
      <c r="B164" s="10"/>
      <c r="C164" s="17"/>
      <c r="D164" s="10"/>
      <c r="G164" s="25"/>
      <c r="I164" s="8"/>
    </row>
    <row r="165" spans="1:19" x14ac:dyDescent="0.25">
      <c r="A165" s="5"/>
      <c r="B165" s="10"/>
      <c r="C165" s="17"/>
      <c r="F165" s="10"/>
      <c r="G165" s="25"/>
      <c r="H165" s="9"/>
      <c r="I165" s="8"/>
    </row>
    <row r="166" spans="1:19" x14ac:dyDescent="0.25">
      <c r="A166" s="5"/>
      <c r="B166" s="10"/>
      <c r="C166" s="17"/>
      <c r="F166" s="10"/>
      <c r="G166" s="25"/>
      <c r="H166" s="9"/>
      <c r="I166" s="8"/>
    </row>
    <row r="167" spans="1:19" x14ac:dyDescent="0.25">
      <c r="A167" s="5"/>
      <c r="B167" s="10"/>
      <c r="F167" s="10"/>
      <c r="G167" s="25"/>
      <c r="H167" s="9"/>
      <c r="I167" s="11"/>
    </row>
    <row r="168" spans="1:19" x14ac:dyDescent="0.25">
      <c r="A168" s="5"/>
      <c r="B168" s="10"/>
      <c r="C168" s="17"/>
      <c r="F168" s="10"/>
      <c r="G168" s="25"/>
      <c r="H168" s="9"/>
      <c r="I168" s="8"/>
    </row>
    <row r="169" spans="1:19" x14ac:dyDescent="0.25">
      <c r="A169" s="5"/>
      <c r="B169" s="10"/>
      <c r="C169" s="17"/>
      <c r="F169" s="10"/>
      <c r="G169" s="25"/>
      <c r="H169" s="9"/>
      <c r="I169" s="8"/>
    </row>
    <row r="170" spans="1:19" x14ac:dyDescent="0.25">
      <c r="A170" s="5"/>
      <c r="B170" s="10"/>
      <c r="C170" s="17"/>
      <c r="G170" s="25"/>
      <c r="H170" s="19"/>
      <c r="I170" s="11"/>
    </row>
    <row r="171" spans="1:19" x14ac:dyDescent="0.25">
      <c r="A171" s="5"/>
      <c r="B171" s="10"/>
      <c r="C171" s="17"/>
      <c r="G171" s="25"/>
      <c r="H171" s="19"/>
      <c r="I171" s="8"/>
    </row>
    <row r="172" spans="1:19" x14ac:dyDescent="0.25">
      <c r="A172" s="5"/>
      <c r="B172" s="10"/>
      <c r="C172" s="17"/>
      <c r="G172" s="25"/>
      <c r="H172" s="19"/>
      <c r="I172" s="8"/>
    </row>
    <row r="173" spans="1:19" x14ac:dyDescent="0.25">
      <c r="A173" s="5"/>
      <c r="B173" s="10"/>
      <c r="C173" s="17"/>
      <c r="G173" s="25"/>
      <c r="H173" s="19"/>
      <c r="I173" s="8"/>
      <c r="S173" t="s">
        <v>29</v>
      </c>
    </row>
    <row r="174" spans="1:19" x14ac:dyDescent="0.25">
      <c r="A174" s="5"/>
      <c r="B174" s="10"/>
      <c r="C174" s="17"/>
      <c r="G174" s="25"/>
      <c r="H174" s="26"/>
      <c r="I174" s="8"/>
      <c r="K174" s="7"/>
      <c r="L174" s="7"/>
      <c r="M174" s="7"/>
    </row>
    <row r="175" spans="1:19" x14ac:dyDescent="0.25">
      <c r="A175" s="5"/>
      <c r="B175" s="10"/>
      <c r="C175" s="17"/>
      <c r="G175" s="25"/>
      <c r="H175" s="19"/>
      <c r="I175" s="8"/>
    </row>
    <row r="176" spans="1:19" x14ac:dyDescent="0.25">
      <c r="A176" s="5"/>
      <c r="B176" s="10"/>
      <c r="C176" s="17"/>
      <c r="G176" s="25"/>
      <c r="H176" s="19"/>
      <c r="I176" s="8"/>
    </row>
    <row r="177" spans="1:27" x14ac:dyDescent="0.25">
      <c r="A177" s="5"/>
      <c r="B177" s="10"/>
      <c r="C177" s="17"/>
      <c r="D177" s="10"/>
      <c r="G177" s="25"/>
      <c r="I177" s="8"/>
    </row>
    <row r="178" spans="1:27" x14ac:dyDescent="0.25">
      <c r="A178" s="5"/>
      <c r="B178" s="10"/>
      <c r="C178" s="17"/>
      <c r="G178" s="25"/>
      <c r="I178" s="8"/>
    </row>
    <row r="179" spans="1:27" x14ac:dyDescent="0.25">
      <c r="A179" s="5"/>
      <c r="B179" s="10"/>
      <c r="C179" s="17"/>
      <c r="G179" s="27"/>
      <c r="H179" s="19"/>
      <c r="I179" s="8"/>
    </row>
    <row r="180" spans="1:27" x14ac:dyDescent="0.25">
      <c r="A180" s="5"/>
      <c r="B180" s="10"/>
      <c r="C180" s="17"/>
      <c r="D180" s="10"/>
      <c r="G180" s="25"/>
      <c r="I180" s="11"/>
    </row>
    <row r="181" spans="1:27" x14ac:dyDescent="0.25">
      <c r="A181" s="5"/>
      <c r="B181" s="10"/>
      <c r="D181" s="10"/>
      <c r="G181" s="25"/>
      <c r="I181" s="11"/>
    </row>
    <row r="182" spans="1:27" x14ac:dyDescent="0.25">
      <c r="A182" s="5"/>
      <c r="B182" s="10"/>
      <c r="C182" s="17"/>
      <c r="G182" s="25"/>
      <c r="I182" s="8"/>
      <c r="K182" s="7"/>
      <c r="L182" s="7"/>
    </row>
    <row r="188" spans="1:27" x14ac:dyDescent="0.25">
      <c r="P188" t="s">
        <v>12</v>
      </c>
      <c r="AA188" t="s">
        <v>12</v>
      </c>
    </row>
  </sheetData>
  <autoFilter ref="A1:I158"/>
  <pageMargins left="0.7" right="0.7" top="0.75" bottom="0.75" header="0.3" footer="0.3"/>
  <pageSetup paperSize="9" scale="88" orientation="landscape" r:id="rId1"/>
  <rowBreaks count="1" manualBreakCount="1">
    <brk id="158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pane ySplit="1" topLeftCell="A2" activePane="bottomLeft" state="frozen"/>
      <selection pane="bottomLeft" activeCell="A3" sqref="A3"/>
    </sheetView>
  </sheetViews>
  <sheetFormatPr baseColWidth="10" defaultColWidth="10.28515625" defaultRowHeight="12.75" x14ac:dyDescent="0.2"/>
  <cols>
    <col min="1" max="1" width="24.42578125" style="46" customWidth="1"/>
    <col min="2" max="2" width="15.85546875" style="46" customWidth="1"/>
    <col min="3" max="3" width="17.42578125" style="46" customWidth="1"/>
    <col min="4" max="4" width="15.7109375" style="46" customWidth="1"/>
    <col min="5" max="5" width="20.7109375" style="46" customWidth="1"/>
    <col min="6" max="6" width="14.85546875" style="46" customWidth="1"/>
    <col min="7" max="7" width="17.5703125" style="46" customWidth="1"/>
    <col min="8" max="8" width="19" style="46" customWidth="1"/>
    <col min="9" max="9" width="17.85546875" style="46" customWidth="1"/>
    <col min="10" max="10" width="18" style="46" customWidth="1"/>
    <col min="11" max="16384" width="10.28515625" style="46"/>
  </cols>
  <sheetData>
    <row r="1" spans="1:18" x14ac:dyDescent="0.2">
      <c r="A1" s="44" t="s">
        <v>41</v>
      </c>
      <c r="B1" s="44" t="s">
        <v>36</v>
      </c>
      <c r="C1" s="45" t="s">
        <v>237</v>
      </c>
      <c r="D1" s="45" t="s">
        <v>42</v>
      </c>
      <c r="E1" s="45" t="s">
        <v>43</v>
      </c>
      <c r="F1" s="45" t="s">
        <v>55</v>
      </c>
      <c r="G1" s="45" t="s">
        <v>44</v>
      </c>
      <c r="H1" s="45" t="s">
        <v>12</v>
      </c>
      <c r="I1" s="44">
        <v>42766</v>
      </c>
      <c r="J1" s="45" t="s">
        <v>37</v>
      </c>
    </row>
    <row r="2" spans="1:18" ht="15" x14ac:dyDescent="0.25">
      <c r="A2" s="47"/>
      <c r="B2" s="48" t="s">
        <v>15</v>
      </c>
      <c r="C2" s="49"/>
      <c r="D2" s="41">
        <v>139124</v>
      </c>
      <c r="E2" s="41">
        <v>139124</v>
      </c>
      <c r="F2" s="50"/>
      <c r="G2" s="49"/>
      <c r="H2" s="50"/>
      <c r="I2" s="49"/>
      <c r="J2" s="50">
        <f>C2+D2-E2</f>
        <v>0</v>
      </c>
    </row>
    <row r="3" spans="1:18" ht="15.75" thickBot="1" x14ac:dyDescent="0.3">
      <c r="A3" s="47" t="s">
        <v>16</v>
      </c>
      <c r="B3" s="48" t="s">
        <v>15</v>
      </c>
      <c r="C3" s="49"/>
      <c r="D3" s="41">
        <v>175900</v>
      </c>
      <c r="E3" s="41">
        <v>175900</v>
      </c>
      <c r="F3" s="50"/>
      <c r="G3" s="49"/>
      <c r="H3" s="50"/>
      <c r="I3" s="49"/>
      <c r="J3" s="50">
        <f t="shared" ref="J3:J12" si="0">C3+D3-E3</f>
        <v>0</v>
      </c>
      <c r="R3" s="46">
        <v>230000</v>
      </c>
    </row>
    <row r="4" spans="1:18" ht="15" x14ac:dyDescent="0.25">
      <c r="A4" s="47" t="s">
        <v>56</v>
      </c>
      <c r="B4" s="48" t="s">
        <v>59</v>
      </c>
      <c r="C4" s="49"/>
      <c r="D4" s="41">
        <v>1477500</v>
      </c>
      <c r="E4" s="41">
        <v>1477500</v>
      </c>
      <c r="F4" s="50"/>
      <c r="G4" s="49"/>
      <c r="H4" s="50"/>
      <c r="I4" s="49"/>
      <c r="J4" s="50">
        <f t="shared" si="0"/>
        <v>0</v>
      </c>
      <c r="M4" s="107" t="s">
        <v>267</v>
      </c>
      <c r="N4" s="108"/>
      <c r="R4" s="46">
        <v>220000</v>
      </c>
    </row>
    <row r="5" spans="1:18" ht="15" x14ac:dyDescent="0.25">
      <c r="A5" s="47" t="s">
        <v>57</v>
      </c>
      <c r="B5" s="48" t="s">
        <v>59</v>
      </c>
      <c r="C5" s="49"/>
      <c r="D5" s="41">
        <v>877110</v>
      </c>
      <c r="E5" s="41">
        <v>877110</v>
      </c>
      <c r="F5" s="50"/>
      <c r="G5" s="49"/>
      <c r="H5" s="50"/>
      <c r="I5" s="49"/>
      <c r="J5" s="50">
        <f t="shared" si="0"/>
        <v>0</v>
      </c>
      <c r="M5" s="102"/>
      <c r="N5" s="103"/>
      <c r="R5" s="46">
        <v>150000</v>
      </c>
    </row>
    <row r="6" spans="1:18" ht="15" x14ac:dyDescent="0.25">
      <c r="A6" s="47" t="s">
        <v>67</v>
      </c>
      <c r="B6" s="48" t="s">
        <v>60</v>
      </c>
      <c r="C6" s="49"/>
      <c r="D6" s="41">
        <v>475900</v>
      </c>
      <c r="E6" s="41">
        <v>475900</v>
      </c>
      <c r="F6" s="50"/>
      <c r="G6" s="49"/>
      <c r="H6" s="50"/>
      <c r="I6" s="49"/>
      <c r="J6" s="50">
        <f t="shared" si="0"/>
        <v>0</v>
      </c>
      <c r="M6" s="104">
        <v>1000000</v>
      </c>
      <c r="N6" s="103"/>
      <c r="R6" s="46">
        <v>50000</v>
      </c>
    </row>
    <row r="7" spans="1:18" ht="15" x14ac:dyDescent="0.25">
      <c r="A7" s="47" t="s">
        <v>11</v>
      </c>
      <c r="B7" s="48" t="s">
        <v>60</v>
      </c>
      <c r="C7" s="49"/>
      <c r="D7" s="41">
        <v>186196</v>
      </c>
      <c r="E7" s="41">
        <v>186196</v>
      </c>
      <c r="F7" s="50"/>
      <c r="G7" s="49"/>
      <c r="H7" s="50"/>
      <c r="I7" s="49"/>
      <c r="J7" s="50">
        <f t="shared" si="0"/>
        <v>0</v>
      </c>
      <c r="M7" s="104">
        <v>200000</v>
      </c>
      <c r="N7" s="103"/>
      <c r="R7" s="46">
        <v>105000</v>
      </c>
    </row>
    <row r="8" spans="1:18" ht="15" x14ac:dyDescent="0.25">
      <c r="A8" s="47" t="s">
        <v>17</v>
      </c>
      <c r="B8" s="48" t="s">
        <v>9</v>
      </c>
      <c r="C8" s="49"/>
      <c r="D8" s="41">
        <v>584242</v>
      </c>
      <c r="E8" s="41">
        <v>584242</v>
      </c>
      <c r="F8" s="50"/>
      <c r="G8" s="49"/>
      <c r="H8" s="50"/>
      <c r="I8" s="49"/>
      <c r="J8" s="50">
        <f t="shared" si="0"/>
        <v>0</v>
      </c>
      <c r="M8" s="104">
        <v>850000</v>
      </c>
      <c r="N8" s="103"/>
      <c r="R8" s="46">
        <v>350000</v>
      </c>
    </row>
    <row r="9" spans="1:18" ht="15" x14ac:dyDescent="0.25">
      <c r="A9" s="47" t="s">
        <v>27</v>
      </c>
      <c r="B9" s="48" t="s">
        <v>28</v>
      </c>
      <c r="C9" s="49"/>
      <c r="D9" s="41">
        <v>106494</v>
      </c>
      <c r="E9" s="41">
        <v>106494</v>
      </c>
      <c r="F9" s="50"/>
      <c r="G9" s="49"/>
      <c r="H9" s="50"/>
      <c r="I9" s="49"/>
      <c r="J9" s="50">
        <f t="shared" si="0"/>
        <v>0</v>
      </c>
      <c r="M9" s="104">
        <v>650000</v>
      </c>
      <c r="N9" s="103"/>
      <c r="R9" s="46">
        <v>110750</v>
      </c>
    </row>
    <row r="10" spans="1:18" ht="15" x14ac:dyDescent="0.25">
      <c r="A10" s="47" t="s">
        <v>58</v>
      </c>
      <c r="B10" s="48" t="s">
        <v>15</v>
      </c>
      <c r="C10" s="49"/>
      <c r="D10" s="41">
        <v>2500</v>
      </c>
      <c r="E10" s="41">
        <v>2500</v>
      </c>
      <c r="F10" s="50"/>
      <c r="G10" s="49"/>
      <c r="H10" s="50"/>
      <c r="I10" s="49"/>
      <c r="J10" s="50">
        <f t="shared" si="0"/>
        <v>0</v>
      </c>
      <c r="M10" s="104">
        <v>281300</v>
      </c>
      <c r="N10" s="103"/>
      <c r="R10" s="46">
        <v>139023</v>
      </c>
    </row>
    <row r="11" spans="1:18" ht="15" x14ac:dyDescent="0.25">
      <c r="A11" s="47" t="s">
        <v>68</v>
      </c>
      <c r="B11" s="48" t="s">
        <v>60</v>
      </c>
      <c r="C11" s="49"/>
      <c r="D11" s="41">
        <v>45700</v>
      </c>
      <c r="E11" s="41">
        <v>45700</v>
      </c>
      <c r="F11" s="50"/>
      <c r="G11" s="49"/>
      <c r="H11" s="50"/>
      <c r="I11" s="49"/>
      <c r="J11" s="50">
        <f t="shared" si="0"/>
        <v>0</v>
      </c>
      <c r="M11" s="104">
        <v>500000</v>
      </c>
      <c r="N11" s="103"/>
      <c r="R11" s="46">
        <v>70000</v>
      </c>
    </row>
    <row r="12" spans="1:18" ht="15" x14ac:dyDescent="0.25">
      <c r="A12" s="47" t="s">
        <v>69</v>
      </c>
      <c r="B12" s="48" t="s">
        <v>60</v>
      </c>
      <c r="C12" s="49"/>
      <c r="D12" s="41">
        <v>51550</v>
      </c>
      <c r="E12" s="41">
        <v>51550</v>
      </c>
      <c r="F12" s="50"/>
      <c r="G12" s="49"/>
      <c r="H12" s="50"/>
      <c r="I12" s="49"/>
      <c r="J12" s="50">
        <f t="shared" si="0"/>
        <v>0</v>
      </c>
      <c r="M12" s="104">
        <v>960000</v>
      </c>
      <c r="N12" s="103"/>
      <c r="R12" s="46">
        <v>70000</v>
      </c>
    </row>
    <row r="13" spans="1:18" x14ac:dyDescent="0.2">
      <c r="A13" s="51" t="s">
        <v>63</v>
      </c>
      <c r="B13" s="52"/>
      <c r="C13" s="53"/>
      <c r="D13" s="54">
        <f>SUM(D2:D12)</f>
        <v>4122216</v>
      </c>
      <c r="E13" s="54">
        <f>SUM(E2:E12)</f>
        <v>4122216</v>
      </c>
      <c r="F13" s="53">
        <f t="shared" ref="F13:J13" si="1">SUM(F2:F12)</f>
        <v>0</v>
      </c>
      <c r="G13" s="53">
        <f t="shared" si="1"/>
        <v>0</v>
      </c>
      <c r="H13" s="53">
        <f t="shared" si="1"/>
        <v>0</v>
      </c>
      <c r="I13" s="53">
        <f t="shared" si="1"/>
        <v>0</v>
      </c>
      <c r="J13" s="55">
        <f t="shared" si="1"/>
        <v>0</v>
      </c>
      <c r="M13" s="104">
        <v>345000</v>
      </c>
      <c r="N13" s="103"/>
      <c r="R13" s="46">
        <v>8775</v>
      </c>
    </row>
    <row r="14" spans="1:18" ht="13.5" thickBot="1" x14ac:dyDescent="0.25">
      <c r="A14" s="76" t="s">
        <v>52</v>
      </c>
      <c r="B14" s="77"/>
      <c r="C14" s="87"/>
      <c r="D14" s="78"/>
      <c r="E14" s="79"/>
      <c r="F14" s="79"/>
      <c r="G14" s="78"/>
      <c r="H14" s="78"/>
      <c r="I14" s="80"/>
      <c r="J14" s="59">
        <f>+C14+D14-E14+F14-G14</f>
        <v>0</v>
      </c>
      <c r="M14" s="105">
        <f>SUM(M6:M13)</f>
        <v>4786300</v>
      </c>
      <c r="N14" s="106"/>
      <c r="R14" s="46">
        <v>300000</v>
      </c>
    </row>
    <row r="15" spans="1:18" x14ac:dyDescent="0.2">
      <c r="A15" s="81" t="s">
        <v>53</v>
      </c>
      <c r="B15" s="56"/>
      <c r="C15" s="60"/>
      <c r="D15" s="58"/>
      <c r="E15" s="58"/>
      <c r="F15" s="58"/>
      <c r="G15" s="58"/>
      <c r="H15" s="58"/>
      <c r="I15" s="82"/>
      <c r="J15" s="59">
        <f>+C15+D15-E15+F15-G15</f>
        <v>0</v>
      </c>
      <c r="M15" s="101"/>
      <c r="R15" s="46">
        <v>233100</v>
      </c>
    </row>
    <row r="16" spans="1:18" x14ac:dyDescent="0.2">
      <c r="A16" s="81" t="s">
        <v>54</v>
      </c>
      <c r="B16" s="57">
        <v>0</v>
      </c>
      <c r="C16" s="57">
        <v>12407390</v>
      </c>
      <c r="D16" s="57">
        <v>9211822</v>
      </c>
      <c r="E16" s="57">
        <v>7445956</v>
      </c>
      <c r="F16" s="61">
        <v>4786300</v>
      </c>
      <c r="G16" s="57"/>
      <c r="H16" s="57"/>
      <c r="I16" s="82">
        <v>0</v>
      </c>
      <c r="J16" s="59">
        <f>+C16+D16-E16+F16-G16</f>
        <v>18959556</v>
      </c>
      <c r="R16" s="46">
        <v>70000</v>
      </c>
    </row>
    <row r="17" spans="1:18" x14ac:dyDescent="0.2">
      <c r="A17" s="81"/>
      <c r="B17" s="57">
        <v>0</v>
      </c>
      <c r="C17" s="57">
        <v>0</v>
      </c>
      <c r="D17" s="57">
        <v>0</v>
      </c>
      <c r="E17" s="57" t="s">
        <v>12</v>
      </c>
      <c r="F17" s="61">
        <v>0</v>
      </c>
      <c r="G17" s="57"/>
      <c r="H17" s="57">
        <v>0</v>
      </c>
      <c r="I17" s="82">
        <v>0</v>
      </c>
      <c r="J17" s="59"/>
      <c r="R17" s="46">
        <v>500000</v>
      </c>
    </row>
    <row r="18" spans="1:18" x14ac:dyDescent="0.2">
      <c r="A18" s="83"/>
      <c r="B18" s="84">
        <v>0</v>
      </c>
      <c r="C18" s="84"/>
      <c r="D18" s="84"/>
      <c r="E18" s="84"/>
      <c r="F18" s="85"/>
      <c r="G18" s="84"/>
      <c r="H18" s="84"/>
      <c r="I18" s="86">
        <v>0</v>
      </c>
      <c r="J18" s="59">
        <f>+C18+D18-E18+F18</f>
        <v>0</v>
      </c>
      <c r="R18" s="46">
        <v>124632</v>
      </c>
    </row>
    <row r="19" spans="1:18" ht="13.5" thickBot="1" x14ac:dyDescent="0.25">
      <c r="A19" s="62" t="s">
        <v>38</v>
      </c>
      <c r="B19" s="62"/>
      <c r="C19" s="63">
        <f>SUM(C14:C18)</f>
        <v>12407390</v>
      </c>
      <c r="D19" s="63">
        <f>SUM(D14:D18)</f>
        <v>9211822</v>
      </c>
      <c r="E19" s="63">
        <v>7480956</v>
      </c>
      <c r="F19" s="63">
        <f>SUM(F14:F18)</f>
        <v>4786300</v>
      </c>
      <c r="G19" s="63">
        <f t="shared" ref="G19:I19" si="2">SUM(G14:G18)</f>
        <v>0</v>
      </c>
      <c r="H19" s="63">
        <f t="shared" si="2"/>
        <v>0</v>
      </c>
      <c r="I19" s="63">
        <f t="shared" si="2"/>
        <v>0</v>
      </c>
      <c r="J19" s="74">
        <f>SUM(J14:J18)</f>
        <v>18959556</v>
      </c>
      <c r="R19" s="46">
        <v>68679</v>
      </c>
    </row>
    <row r="20" spans="1:18" ht="13.5" thickBot="1" x14ac:dyDescent="0.25">
      <c r="A20" s="64" t="s">
        <v>64</v>
      </c>
      <c r="B20" s="65"/>
      <c r="C20" s="66">
        <f>+C13+C19</f>
        <v>12407390</v>
      </c>
      <c r="D20" s="66">
        <f>+D13+D19</f>
        <v>13334038</v>
      </c>
      <c r="E20" s="66">
        <f>+E13+E19</f>
        <v>11603172</v>
      </c>
      <c r="F20" s="66">
        <f>+F13+F19</f>
        <v>4786300</v>
      </c>
      <c r="G20" s="66">
        <f t="shared" ref="G20:I20" si="3">+G13+G19</f>
        <v>0</v>
      </c>
      <c r="H20" s="66">
        <f t="shared" si="3"/>
        <v>0</v>
      </c>
      <c r="I20" s="66">
        <f t="shared" si="3"/>
        <v>0</v>
      </c>
      <c r="J20" s="75">
        <f>+J13+J19</f>
        <v>18959556</v>
      </c>
      <c r="R20" s="46">
        <v>233100</v>
      </c>
    </row>
    <row r="21" spans="1:18" x14ac:dyDescent="0.2">
      <c r="R21" s="46">
        <v>150111</v>
      </c>
    </row>
    <row r="22" spans="1:18" x14ac:dyDescent="0.2">
      <c r="A22" s="43" t="s">
        <v>62</v>
      </c>
      <c r="B22" s="43"/>
      <c r="C22" s="43">
        <f>5000</f>
        <v>5000</v>
      </c>
      <c r="D22" s="43">
        <v>4786300</v>
      </c>
      <c r="E22" s="43">
        <v>4190868</v>
      </c>
      <c r="F22" s="43"/>
      <c r="G22" s="43"/>
      <c r="H22" s="43"/>
      <c r="I22" s="43">
        <f>+C22+D22-E22-F22</f>
        <v>600432</v>
      </c>
      <c r="R22" s="46">
        <v>68679</v>
      </c>
    </row>
    <row r="23" spans="1:18" x14ac:dyDescent="0.2">
      <c r="A23" s="67"/>
      <c r="B23" s="67"/>
      <c r="C23" s="67"/>
      <c r="D23" s="67"/>
      <c r="E23" s="67"/>
      <c r="F23" s="67"/>
      <c r="G23" s="67"/>
      <c r="H23" s="67"/>
      <c r="I23" s="67"/>
      <c r="R23" s="46">
        <v>35000</v>
      </c>
    </row>
    <row r="24" spans="1:18" x14ac:dyDescent="0.2">
      <c r="A24" s="68" t="s">
        <v>241</v>
      </c>
      <c r="B24" s="69"/>
      <c r="C24" s="67"/>
      <c r="D24" s="68" t="s">
        <v>51</v>
      </c>
      <c r="E24" s="69"/>
      <c r="F24" s="67"/>
      <c r="G24" s="68" t="s">
        <v>242</v>
      </c>
      <c r="H24" s="69"/>
      <c r="I24" s="67"/>
      <c r="R24" s="46">
        <v>146870</v>
      </c>
    </row>
    <row r="25" spans="1:18" x14ac:dyDescent="0.2">
      <c r="A25" s="70" t="s">
        <v>45</v>
      </c>
      <c r="B25" s="71">
        <f>+C22</f>
        <v>5000</v>
      </c>
      <c r="C25" s="67"/>
      <c r="D25" s="70" t="s">
        <v>48</v>
      </c>
      <c r="E25" s="71">
        <f>+D19</f>
        <v>9211822</v>
      </c>
      <c r="F25" s="67"/>
      <c r="G25" s="70" t="s">
        <v>45</v>
      </c>
      <c r="H25" s="71">
        <f>+I22</f>
        <v>600432</v>
      </c>
      <c r="I25" s="93"/>
      <c r="R25" s="46">
        <v>250000</v>
      </c>
    </row>
    <row r="26" spans="1:18" x14ac:dyDescent="0.2">
      <c r="A26" s="70" t="s">
        <v>46</v>
      </c>
      <c r="B26" s="71">
        <v>12402390</v>
      </c>
      <c r="C26" s="67"/>
      <c r="D26" s="70" t="s">
        <v>47</v>
      </c>
      <c r="E26" s="71">
        <f>+GETPIVOTDATA("spent",IndividuelJANV17!$A$3)</f>
        <v>10907740</v>
      </c>
      <c r="F26" s="67"/>
      <c r="G26" s="70" t="s">
        <v>46</v>
      </c>
      <c r="H26" s="71">
        <f>+J20</f>
        <v>18959556</v>
      </c>
      <c r="I26" s="93"/>
      <c r="R26" s="46">
        <v>170000</v>
      </c>
    </row>
    <row r="27" spans="1:18" x14ac:dyDescent="0.2">
      <c r="A27" s="72" t="s">
        <v>39</v>
      </c>
      <c r="B27" s="73">
        <f>+B25+B26</f>
        <v>12407390</v>
      </c>
      <c r="C27" s="67"/>
      <c r="D27" s="72"/>
      <c r="E27" s="73">
        <f>+E25-E26</f>
        <v>-1695918</v>
      </c>
      <c r="F27" s="67"/>
      <c r="G27" s="72" t="s">
        <v>39</v>
      </c>
      <c r="H27" s="73">
        <f>+H25+H26</f>
        <v>19559988</v>
      </c>
      <c r="I27" s="93"/>
      <c r="J27" s="46" t="s">
        <v>12</v>
      </c>
      <c r="R27" s="46">
        <v>609162</v>
      </c>
    </row>
    <row r="28" spans="1:18" x14ac:dyDescent="0.2">
      <c r="A28" s="67"/>
      <c r="B28" s="67"/>
      <c r="C28" s="67"/>
      <c r="D28" s="67"/>
      <c r="E28" s="67"/>
      <c r="F28" s="67"/>
      <c r="G28" s="67"/>
      <c r="H28" s="67"/>
      <c r="I28" s="67"/>
      <c r="R28" s="46">
        <v>105000</v>
      </c>
    </row>
    <row r="29" spans="1:18" x14ac:dyDescent="0.2">
      <c r="A29" s="67" t="s">
        <v>49</v>
      </c>
      <c r="B29" s="67">
        <f>+B27+E27</f>
        <v>10711472</v>
      </c>
      <c r="C29" s="67"/>
      <c r="D29" s="67"/>
      <c r="E29" s="67"/>
      <c r="F29" s="67"/>
      <c r="G29" s="67"/>
      <c r="H29" s="67"/>
      <c r="I29" s="67"/>
      <c r="R29" s="46">
        <v>1000000</v>
      </c>
    </row>
    <row r="30" spans="1:18" x14ac:dyDescent="0.2">
      <c r="A30" s="67" t="s">
        <v>50</v>
      </c>
      <c r="B30" s="67">
        <f>+H27</f>
        <v>19559988</v>
      </c>
      <c r="C30" s="67"/>
      <c r="D30" s="67"/>
      <c r="E30" s="67"/>
      <c r="F30" s="67"/>
      <c r="G30" s="67"/>
      <c r="H30" s="67"/>
      <c r="I30" s="67"/>
      <c r="R30" s="46">
        <v>230000</v>
      </c>
    </row>
    <row r="31" spans="1:18" x14ac:dyDescent="0.2">
      <c r="A31" s="67" t="s">
        <v>40</v>
      </c>
      <c r="B31" s="67">
        <f>+B29-B30</f>
        <v>-8848516</v>
      </c>
      <c r="C31" s="67"/>
      <c r="D31" s="67"/>
      <c r="E31" s="67"/>
      <c r="F31" s="67"/>
      <c r="G31" s="67"/>
      <c r="H31" s="67"/>
      <c r="I31" s="67"/>
      <c r="R31" s="46">
        <v>150000</v>
      </c>
    </row>
    <row r="32" spans="1:18" x14ac:dyDescent="0.2">
      <c r="A32" s="67"/>
      <c r="B32" s="67"/>
      <c r="C32" s="67"/>
      <c r="D32" s="67"/>
      <c r="E32" s="67"/>
      <c r="F32" s="67" t="s">
        <v>12</v>
      </c>
      <c r="G32" s="67"/>
      <c r="H32" s="67"/>
      <c r="I32" s="67"/>
      <c r="R32" s="46">
        <v>150000</v>
      </c>
    </row>
    <row r="33" spans="1:18" x14ac:dyDescent="0.2">
      <c r="A33" s="67"/>
      <c r="B33" s="67"/>
      <c r="C33" s="67"/>
      <c r="D33" s="67"/>
      <c r="E33" s="67"/>
      <c r="F33" s="67"/>
      <c r="G33" s="67"/>
      <c r="H33" s="67"/>
      <c r="I33" s="67"/>
      <c r="R33" s="46">
        <v>140496</v>
      </c>
    </row>
    <row r="34" spans="1:18" x14ac:dyDescent="0.2">
      <c r="A34" s="67"/>
      <c r="B34" s="67"/>
      <c r="C34" s="67"/>
      <c r="D34" s="67"/>
      <c r="E34" s="67"/>
      <c r="F34" s="67"/>
      <c r="G34" s="67"/>
      <c r="H34" s="67"/>
      <c r="I34" s="67"/>
      <c r="R34" s="46">
        <v>140496</v>
      </c>
    </row>
    <row r="35" spans="1:18" x14ac:dyDescent="0.2">
      <c r="A35" s="67"/>
      <c r="B35" s="67"/>
      <c r="C35" s="67"/>
      <c r="D35" s="67"/>
      <c r="E35" s="67"/>
      <c r="F35" s="67"/>
      <c r="G35" s="67"/>
      <c r="H35" s="67"/>
      <c r="I35" s="67"/>
      <c r="R35" s="46">
        <v>27083</v>
      </c>
    </row>
    <row r="36" spans="1:18" x14ac:dyDescent="0.2">
      <c r="A36" s="67"/>
      <c r="B36" s="67"/>
      <c r="C36" s="67"/>
      <c r="D36" s="67"/>
      <c r="E36" s="67"/>
      <c r="F36" s="67"/>
      <c r="G36" s="67"/>
      <c r="H36" s="67"/>
      <c r="I36" s="67"/>
      <c r="R36" s="46">
        <f>SUM(R3:R35)</f>
        <v>6405956</v>
      </c>
    </row>
  </sheetData>
  <pageMargins left="0.7" right="0.7" top="0.75" bottom="0.75" header="0.3" footer="0.3"/>
  <pageSetup paperSize="9" scale="7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BILANJANV17</vt:lpstr>
      <vt:lpstr>IndividuelJANV17</vt:lpstr>
      <vt:lpstr>DATAjanvier17</vt:lpstr>
      <vt:lpstr>RECAPJAN17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2017-03-03T11:29:53Z</cp:lastPrinted>
  <dcterms:created xsi:type="dcterms:W3CDTF">2016-04-25T11:19:09Z</dcterms:created>
  <dcterms:modified xsi:type="dcterms:W3CDTF">2017-03-06T09:24:26Z</dcterms:modified>
</cp:coreProperties>
</file>