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firstSheet="2" activeTab="5"/>
  </bookViews>
  <sheets>
    <sheet name="Individuel compta" sheetId="10" r:id="rId1"/>
    <sheet name="Tableau Juin" sheetId="18" r:id="rId2"/>
    <sheet name="COMPTA juin" sheetId="1" r:id="rId3"/>
    <sheet name="Montant reçu caisse indivuel" sheetId="17" r:id="rId4"/>
    <sheet name="Caisse juin" sheetId="2" r:id="rId5"/>
    <sheet name="Recap" sheetId="12" r:id="rId6"/>
    <sheet name="Journal Banque GNF juin" sheetId="3" r:id="rId7"/>
    <sheet name="Journal Banque USD juin" sheetId="8" r:id="rId8"/>
  </sheets>
  <definedNames>
    <definedName name="_xlnm._FilterDatabase" localSheetId="4" hidden="1">'Caisse juin'!$A$5:$E$288</definedName>
    <definedName name="_xlnm._FilterDatabase" localSheetId="2" hidden="1">'COMPTA juin'!$A$1:$I$592</definedName>
  </definedNames>
  <calcPr calcId="152511"/>
  <pivotCaches>
    <pivotCache cacheId="0" r:id="rId9"/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2" l="1"/>
  <c r="E6" i="12"/>
  <c r="E8" i="12"/>
  <c r="G17" i="12" l="1"/>
  <c r="D2" i="12"/>
  <c r="E2" i="12"/>
  <c r="J2" i="12" l="1"/>
  <c r="B26" i="12"/>
  <c r="C16" i="12"/>
  <c r="D3" i="12"/>
  <c r="D4" i="12"/>
  <c r="D9" i="12"/>
  <c r="D7" i="12"/>
  <c r="D10" i="12"/>
  <c r="E14" i="12"/>
  <c r="E3" i="12"/>
  <c r="E9" i="12"/>
  <c r="E4" i="12"/>
  <c r="E18" i="12"/>
  <c r="I23" i="12" l="1"/>
  <c r="D18" i="12"/>
  <c r="F17" i="12"/>
  <c r="D15" i="12"/>
  <c r="D6" i="12"/>
  <c r="D12" i="12"/>
  <c r="D8" i="12"/>
  <c r="D13" i="12"/>
  <c r="D14" i="12"/>
  <c r="D11" i="12"/>
  <c r="D5" i="12"/>
  <c r="E11" i="12"/>
  <c r="E15" i="12"/>
  <c r="E13" i="12"/>
  <c r="E7" i="12"/>
  <c r="E17" i="12"/>
  <c r="E10" i="12"/>
  <c r="E12" i="12"/>
  <c r="J5" i="12" l="1"/>
  <c r="J14" i="12"/>
  <c r="J8" i="12"/>
  <c r="J12" i="12"/>
  <c r="J13" i="12"/>
  <c r="J15" i="12"/>
  <c r="J11" i="12"/>
  <c r="J10" i="12"/>
  <c r="J9" i="12"/>
  <c r="J7" i="12"/>
  <c r="J6" i="12"/>
  <c r="J4" i="12"/>
  <c r="J3" i="12"/>
  <c r="I26" i="12" l="1"/>
  <c r="I20" i="12"/>
  <c r="H20" i="12"/>
  <c r="F20" i="12"/>
  <c r="D20" i="12"/>
  <c r="E26" i="12" s="1"/>
  <c r="C20" i="12"/>
  <c r="B27" i="12" s="1"/>
  <c r="J19" i="12"/>
  <c r="G20" i="12"/>
  <c r="I16" i="12"/>
  <c r="H16" i="12"/>
  <c r="G16" i="12"/>
  <c r="B28" i="12"/>
  <c r="H21" i="12" l="1"/>
  <c r="D16" i="12"/>
  <c r="D21" i="12" s="1"/>
  <c r="J17" i="12"/>
  <c r="E20" i="12"/>
  <c r="J18" i="12"/>
  <c r="E16" i="12"/>
  <c r="B29" i="12"/>
  <c r="G21" i="12"/>
  <c r="I21" i="12"/>
  <c r="C21" i="12"/>
  <c r="J20" i="12" l="1"/>
  <c r="I27" i="12" s="1"/>
  <c r="E21" i="12"/>
  <c r="E27" i="12" s="1"/>
  <c r="J16" i="12"/>
  <c r="E29" i="12" l="1"/>
  <c r="B31" i="12" s="1"/>
  <c r="I28" i="12"/>
  <c r="I29" i="12" s="1"/>
  <c r="B32" i="12" s="1"/>
  <c r="J21" i="12"/>
  <c r="B33" i="12" l="1"/>
  <c r="D290" i="2"/>
  <c r="E290" i="2"/>
  <c r="F14" i="8" l="1"/>
  <c r="E14" i="8"/>
  <c r="E15" i="8" l="1"/>
  <c r="D291" i="2"/>
  <c r="E31" i="3"/>
  <c r="D31" i="3"/>
  <c r="D32" i="3" s="1"/>
</calcChain>
</file>

<file path=xl/comments1.xml><?xml version="1.0" encoding="utf-8"?>
<comments xmlns="http://schemas.openxmlformats.org/spreadsheetml/2006/main">
  <authors>
    <author>MBUI</author>
  </authors>
  <commentList>
    <comment ref="B201" author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C'est quoi la différence avec la ligne 101?
</t>
        </r>
      </text>
    </comment>
    <comment ref="B527" author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Manteau?
</t>
        </r>
      </text>
    </comment>
  </commentList>
</comments>
</file>

<file path=xl/sharedStrings.xml><?xml version="1.0" encoding="utf-8"?>
<sst xmlns="http://schemas.openxmlformats.org/spreadsheetml/2006/main" count="4823" uniqueCount="1051">
  <si>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</si>
  <si>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</si>
  <si>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</si>
  <si>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</si>
  <si>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</si>
  <si>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</si>
  <si>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</si>
  <si>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</si>
  <si>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</si>
  <si>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Taxi maison-bureau Aller retour</t>
  </si>
  <si>
    <t>Transport</t>
  </si>
  <si>
    <t>Management</t>
  </si>
  <si>
    <t>Saidou</t>
  </si>
  <si>
    <t>ARCUS</t>
  </si>
  <si>
    <t>17/6/GALFR06T</t>
  </si>
  <si>
    <t>Oui</t>
  </si>
  <si>
    <t>Team Building</t>
  </si>
  <si>
    <t>Operation</t>
  </si>
  <si>
    <t>Odette</t>
  </si>
  <si>
    <t xml:space="preserve">BONDERMAN </t>
  </si>
  <si>
    <t>17/6/GALFR17F</t>
  </si>
  <si>
    <t>Frais de carburant pour opération peau Kankan</t>
  </si>
  <si>
    <t>17/6/GALFrsn</t>
  </si>
  <si>
    <t>Legal</t>
  </si>
  <si>
    <t>17/6/GALFR04F</t>
  </si>
  <si>
    <t>Taxi maison -Bureau AR</t>
  </si>
  <si>
    <t>17/6/GALF</t>
  </si>
  <si>
    <t>Food allowance journalier</t>
  </si>
  <si>
    <t>Castro</t>
  </si>
  <si>
    <t>17/6/GALFR03F</t>
  </si>
  <si>
    <t xml:space="preserve"> Taxi moto hotel  galaxi a hotel nabaya</t>
  </si>
  <si>
    <t>Investigation</t>
  </si>
  <si>
    <t>E19</t>
  </si>
  <si>
    <t>17/6/GALFR42TE</t>
  </si>
  <si>
    <t>Taxi moto hotel nabaya hotel galaxi</t>
  </si>
  <si>
    <t>Telephone</t>
  </si>
  <si>
    <t>Food allowance journaliere</t>
  </si>
  <si>
    <t>E21</t>
  </si>
  <si>
    <t>17/6/GALFR38TE</t>
  </si>
  <si>
    <t>Travel Subsistence</t>
  </si>
  <si>
    <t>17/6/GALFRSN</t>
  </si>
  <si>
    <t>17/6/GALFR39F</t>
  </si>
  <si>
    <t>frais hotel à Kankan</t>
  </si>
  <si>
    <t>Paiement facture Internet échéance juin/17</t>
  </si>
  <si>
    <t>Internet</t>
  </si>
  <si>
    <t>Office</t>
  </si>
  <si>
    <t>Moné</t>
  </si>
  <si>
    <t>17/6/GALFFAC091</t>
  </si>
  <si>
    <t>Achat carburant 20L</t>
  </si>
  <si>
    <t>17/6/GALFRSNC</t>
  </si>
  <si>
    <t>Versement a Adjudent chef Mohamed Fodé Keita pour food allowance</t>
  </si>
  <si>
    <t>17/6/GALFR06F</t>
  </si>
  <si>
    <t>versement a Odette pour food allowance</t>
  </si>
  <si>
    <t>17/6/GALFR08F</t>
  </si>
  <si>
    <t>versement a mamadou saliou baldé pour food allowance</t>
  </si>
  <si>
    <t>17/6/GALFR10F</t>
  </si>
  <si>
    <t>Versement food E1</t>
  </si>
  <si>
    <t>17/6/GALFR07F</t>
  </si>
  <si>
    <t>17/6/GALFR46F</t>
  </si>
  <si>
    <t>17/6/GALFFSN</t>
  </si>
  <si>
    <t>taxi conakry-Dalaba</t>
  </si>
  <si>
    <t>E17</t>
  </si>
  <si>
    <t>Transfert crédit Orange à trafiquant</t>
  </si>
  <si>
    <t xml:space="preserve">Trust building </t>
  </si>
  <si>
    <t>17/6/GALFR40TE</t>
  </si>
  <si>
    <t>Foodallowance</t>
  </si>
  <si>
    <t>17/6/GALFR41F</t>
  </si>
  <si>
    <t>17/6/GALFR43TE</t>
  </si>
  <si>
    <t xml:space="preserve"> Taxi kouroussa Dabola</t>
  </si>
  <si>
    <t>17/6/GALFTT</t>
  </si>
  <si>
    <t>hotel Dabola</t>
  </si>
  <si>
    <t>17/6/GALFF01002H</t>
  </si>
  <si>
    <t>Taxi-moto bureau-centre ville pour retrait</t>
  </si>
  <si>
    <t xml:space="preserve">Frais de transfert par orange money (160 000 fg) à E21 en enquête à Kouroussa </t>
  </si>
  <si>
    <t>Trust building</t>
  </si>
  <si>
    <t>17/6/GALFR0075F</t>
  </si>
  <si>
    <t>Frais de transfert par orange money (500 000 fg) à E21 en enquête à Badola</t>
  </si>
  <si>
    <t>17/6/GALF0076F</t>
  </si>
  <si>
    <t>Versement à Ibrahima Bah mécanicien achat de plateau, disque d'embrayage pour reparation véhicule perso</t>
  </si>
  <si>
    <t>17/6/GALFR14A</t>
  </si>
  <si>
    <t>Achat E-recharge pour équipe du bureau</t>
  </si>
  <si>
    <t>Taxi moto bureau- banque pour arbitrage</t>
  </si>
  <si>
    <t>17/6/GALF37TU</t>
  </si>
  <si>
    <t>17/6/GALFR22</t>
  </si>
  <si>
    <t>17/6/GALFR21F</t>
  </si>
  <si>
    <t>versement a castro pour food allowance</t>
  </si>
  <si>
    <t>17/6/GALFR19F</t>
  </si>
  <si>
    <t>17/6/GALFR18F</t>
  </si>
  <si>
    <t>Frais d'hotel 3 nuitée(4 chambre de 200 000 et 1 Chambre de 300 000)</t>
  </si>
  <si>
    <t xml:space="preserve">17/6/GALFF509-510H </t>
  </si>
  <si>
    <t>Frais de carburant pour  kanakna Dalaba</t>
  </si>
  <si>
    <t>17/6/GALFr1159c</t>
  </si>
  <si>
    <t>17/6/GALFR20F</t>
  </si>
  <si>
    <t>taxi moto a la gare voiture</t>
  </si>
  <si>
    <t>17/6/GALFR47TE</t>
  </si>
  <si>
    <t>Kankan  conakry</t>
  </si>
  <si>
    <t>17/6/GALF44F</t>
  </si>
  <si>
    <t>17/6/GALFR40F</t>
  </si>
  <si>
    <t>Achat rafraichissant pour trafiquant</t>
  </si>
  <si>
    <t>17/6/GALFR41TB</t>
  </si>
  <si>
    <t>17/6/GALFCR</t>
  </si>
  <si>
    <t>17/6/GALFR44TE</t>
  </si>
  <si>
    <t>Taxi Dabola conakry</t>
  </si>
  <si>
    <t>17/6/GALFR45F</t>
  </si>
  <si>
    <t>Achat CAC 1000 dose</t>
  </si>
  <si>
    <t>17/6/GALFR46TP</t>
  </si>
  <si>
    <t>Frais Hôtel Tangama à Dalaba</t>
  </si>
  <si>
    <t>17/6/GALFR24</t>
  </si>
  <si>
    <t>17/6/GALFR25F</t>
  </si>
  <si>
    <t>17/6/GALFR23F</t>
  </si>
  <si>
    <t>Frais de déplacement taxi centre ville-marché A-R</t>
  </si>
  <si>
    <t>17/6/GALFR28T</t>
  </si>
  <si>
    <t>Frais d'impression et photocopie</t>
  </si>
  <si>
    <t>Office Materials</t>
  </si>
  <si>
    <t>17/6/GALFf23</t>
  </si>
  <si>
    <t>Frais de reparage pneu vehicule</t>
  </si>
  <si>
    <t>17/6/GALFf25</t>
  </si>
  <si>
    <t>17/6/GALFR27F</t>
  </si>
  <si>
    <t>Transport section des Eaux et Forets</t>
  </si>
  <si>
    <t>17/6/GALFR26F</t>
  </si>
  <si>
    <t>17/6/GALFR43F</t>
  </si>
  <si>
    <t>jus de fruit au restaurant moderne</t>
  </si>
  <si>
    <t>Frais de transfert  par orange money (2 500 000 fg) à Odette pour l'opération peau de panthère à Dalaba</t>
  </si>
  <si>
    <t>Transfer Fees</t>
  </si>
  <si>
    <t>17/6/GALFR52F</t>
  </si>
  <si>
    <t>Frais de transfert  par orange money (1 000 000 fg) à Odette pour l'opération peau de panthère à Dalaba</t>
  </si>
  <si>
    <t>17/6/GALFR523F</t>
  </si>
  <si>
    <t>Transport Moné maison-bureau (dimanche) pour faire de transfert par orange money à Odette en mission à Dalaba pour opération peau de panthère</t>
  </si>
  <si>
    <t>17/6/GALFR18TU</t>
  </si>
  <si>
    <t>Transport Maison-Bureau allée et retour</t>
  </si>
  <si>
    <t>E37</t>
  </si>
  <si>
    <t>17/6/GALFR24TU</t>
  </si>
  <si>
    <t>Taxi moto bureau- Banque centre ville AR</t>
  </si>
  <si>
    <t>17/6/GALFR20TU</t>
  </si>
  <si>
    <t>17/6/GALFR25TU</t>
  </si>
  <si>
    <t>Versement a Baldé pour trust builiding et transport</t>
  </si>
  <si>
    <t>17/6/GALFR36</t>
  </si>
  <si>
    <t xml:space="preserve">Paiement Bonus Agents Eaux et Forets </t>
  </si>
  <si>
    <t>Bonus</t>
  </si>
  <si>
    <t>17/6/GALFR30-35B</t>
  </si>
  <si>
    <t>Paiement bonus gendarme</t>
  </si>
  <si>
    <t>17/6/GALFR44b</t>
  </si>
  <si>
    <t>Versement a Baldé pour frais de carburant</t>
  </si>
  <si>
    <t>17/6/GALFR38F</t>
  </si>
  <si>
    <t>17/6/GALFR37F</t>
  </si>
  <si>
    <t>Taxi moto bureau-bembeto- maison</t>
  </si>
  <si>
    <t>17/6/GALFr16t</t>
  </si>
  <si>
    <t>Taxi moto taouyah - Oguipar,scan ordre de mission</t>
  </si>
  <si>
    <t>17/6/GALFR19TU</t>
  </si>
  <si>
    <t>Taxi moto bureau-TPI</t>
  </si>
  <si>
    <t>Transport maison-bureau Aller retour (1) jour Moné</t>
  </si>
  <si>
    <t>Achat d'une brochure pour le logiciel Word</t>
  </si>
  <si>
    <t>Media</t>
  </si>
  <si>
    <t>Tamba</t>
  </si>
  <si>
    <t>17/6/GALFR24M</t>
  </si>
  <si>
    <t>Taxi moto maison centre ville -bureau</t>
  </si>
  <si>
    <t>17/6/GALFR33TU</t>
  </si>
  <si>
    <t>17/6/GALFR29TU</t>
  </si>
  <si>
    <t>Taxi palais de justice-cyber A-R</t>
  </si>
  <si>
    <t>17/6/GALFR47TO</t>
  </si>
  <si>
    <t>Taxi bureau eaux et forets-Marché A</t>
  </si>
  <si>
    <t>Taxi Marché-Restaurant NAFA-hotel</t>
  </si>
  <si>
    <t>Taxi hotel-Commissariat A</t>
  </si>
  <si>
    <t>Taxi commissariat-Marché</t>
  </si>
  <si>
    <t xml:space="preserve">Taxi marché-Commissariat </t>
  </si>
  <si>
    <t>Taxi Commissariat-hotel</t>
  </si>
  <si>
    <t>Taxi bureau-maison</t>
  </si>
  <si>
    <t>17/6/GALFR30TU</t>
  </si>
  <si>
    <t>Taxi bureau-maison AR</t>
  </si>
  <si>
    <t>17/6/GALFR31TU</t>
  </si>
  <si>
    <t>Taxi Bureau-maison</t>
  </si>
  <si>
    <t>17/6/GALFR32TU</t>
  </si>
  <si>
    <t>Achta de Erecharge pour équipe bureau</t>
  </si>
  <si>
    <t>17/6/GALFR26R</t>
  </si>
  <si>
    <t>Achat de (12) parapluie pour l'quipe du bureau</t>
  </si>
  <si>
    <t>17/6/GALFR27A</t>
  </si>
  <si>
    <t>Achat de (6) manteaux  pour l'quipe du bureau</t>
  </si>
  <si>
    <t>17/6/GALFR28A</t>
  </si>
  <si>
    <t>Paiement facture électricité Bureau</t>
  </si>
  <si>
    <t>Rent &amp;Utilities</t>
  </si>
  <si>
    <t>17/6/GALFR11</t>
  </si>
  <si>
    <t>Transport maison-centre ville (BPMG)-bureau pour recupération des relevés de banque</t>
  </si>
  <si>
    <t>Achta de (10) chrono de classeur pour bureau</t>
  </si>
  <si>
    <t>17/6/GALFF174041A</t>
  </si>
  <si>
    <t>Frais de transfert  par orange money (2 000 000 fg) à Odette pour l'opération peau de panthère à Dalaba</t>
  </si>
  <si>
    <t>17/6/GALFR78F</t>
  </si>
  <si>
    <t>Paiement Salaire E21 mai/17</t>
  </si>
  <si>
    <t>Personnel</t>
  </si>
  <si>
    <t>17/6/GALFS21</t>
  </si>
  <si>
    <t>Paiement prime E17 mai/17</t>
  </si>
  <si>
    <t>17/6/GALFP17</t>
  </si>
  <si>
    <t>Paiement prime E19 mai/17</t>
  </si>
  <si>
    <t>17/6/GALFP19</t>
  </si>
  <si>
    <t>Paiement prime E37 mai/17</t>
  </si>
  <si>
    <t>17/6/GALFP37</t>
  </si>
  <si>
    <t>Versement à E1 pour achat de (15) de gasoil véh perso pour son transport de la semaine</t>
  </si>
  <si>
    <t>17/6/GALFRC</t>
  </si>
  <si>
    <t>17/6/GALFR49F</t>
  </si>
  <si>
    <t>Taxi Hotel-Justice de paix A-R</t>
  </si>
  <si>
    <t>17/6/GALFR50E</t>
  </si>
  <si>
    <t xml:space="preserve"> frais de taxi deferrement </t>
  </si>
  <si>
    <t>transport maison-bureau. Aller et retour</t>
  </si>
  <si>
    <t>17/6/GALFR38TF</t>
  </si>
  <si>
    <t>taxi bureau-MEEF-TPI-bureau</t>
  </si>
  <si>
    <t>17/6/GALFR48F</t>
  </si>
  <si>
    <t>Taxi-moto bureau-centre ville aller retour pour retrait</t>
  </si>
  <si>
    <t>17/6/GALFR34TU</t>
  </si>
  <si>
    <t xml:space="preserve">Paiement facture location véhicule (6) jours pour opération à Kankan et Dalaba </t>
  </si>
  <si>
    <t>17/6/GALFF1265L</t>
  </si>
  <si>
    <t>Achat de carte de recharge Cellcom pour E1 pour enquête</t>
  </si>
  <si>
    <t>17/6/GALFR40R</t>
  </si>
  <si>
    <t>17/6/GALFR41</t>
  </si>
  <si>
    <t>Versement à E1 pour achat d'un telephone ITEL</t>
  </si>
  <si>
    <t xml:space="preserve">Versement frais d'hotel pour 3 nuitée (4 chambres de 200 000.une chambre a 300 000 </t>
  </si>
  <si>
    <t>17/6/GALFF39H</t>
  </si>
  <si>
    <t>Versement frais d'hotel pour 3 nuitée(2 Chambre de 200 000)</t>
  </si>
  <si>
    <t>17/6/GALFF41-42h</t>
  </si>
  <si>
    <t>Frais de taxi Dalaba-Mamou A</t>
  </si>
  <si>
    <t>Frais de taxi Hotel gares routière</t>
  </si>
  <si>
    <t>Frais de taxi Mamou-Conakry</t>
  </si>
  <si>
    <t>17/6/GALFtt</t>
  </si>
  <si>
    <t xml:space="preserve">Versement a Castro pour frais de transport </t>
  </si>
  <si>
    <t>Versement a Odette pour Frais de Deplacement ENCO 5- Ratoma</t>
  </si>
  <si>
    <t>taxi moto DNEF-AJ-Cabinet Me sovogui(lettre de constitution)</t>
  </si>
  <si>
    <t>17/6/GALFR45TU</t>
  </si>
  <si>
    <t>Transport carrefour cimenterie-maison</t>
  </si>
  <si>
    <t>Achat carburant 20L pour opération pangolins</t>
  </si>
  <si>
    <t>17/6/GALFRCSN</t>
  </si>
  <si>
    <t>Taxi bureau-aéroport</t>
  </si>
  <si>
    <t>17/6/GALFR46TU</t>
  </si>
  <si>
    <t>Taxi-moto bureau-Aéroport-centre ville (BPMG)(Aéroport-bureau Moné</t>
  </si>
  <si>
    <t>17/6/GALFR47TU</t>
  </si>
  <si>
    <t>Paiement frais de deplacement taxi-ville Aéroport-DNEFcentre-ville pour l'opération écaille de panolin</t>
  </si>
  <si>
    <t>17/6/GALFR48D</t>
  </si>
  <si>
    <t>17/6/GALFR02R</t>
  </si>
  <si>
    <t xml:space="preserve">Versement à E1 complement achat d'un telephone ITEL </t>
  </si>
  <si>
    <t>Achat de carte de recharge Cellcom</t>
  </si>
  <si>
    <t>PROJET: GALF</t>
  </si>
  <si>
    <t>JOURNAL DE CAISSE  JUIN  2017</t>
  </si>
  <si>
    <t>DATE</t>
  </si>
  <si>
    <t>LIBELLE</t>
  </si>
  <si>
    <t>ENTREES</t>
  </si>
  <si>
    <t>SORTIES</t>
  </si>
  <si>
    <t>Repport solde au 31/05/2017</t>
  </si>
  <si>
    <t>Remboursement transport Barry maison-bureau du 29/05/2017</t>
  </si>
  <si>
    <t>Taxi-moto Moné bureau-centre ville (BPMG)  pour retriat</t>
  </si>
  <si>
    <t>Chèque n°01342969 Approvisionnement de la caisse par le compte GNF</t>
  </si>
  <si>
    <t>Transfert par orange money à E21 en mission à Kouroussa cas peau de panthère</t>
  </si>
  <si>
    <t>Frais de transfert par orange money à  E21 en mission à Kouroussa cas peau de panthère</t>
  </si>
  <si>
    <t>Transfert par orange money à E21 en mission d'enquête à Dabola  cas peau de tortues</t>
  </si>
  <si>
    <t>Frais de transfert par orange money à  E19 en mission à Dalaba cas peau de panthère</t>
  </si>
  <si>
    <t>Frais de fonctionnement Moné pour la semaine</t>
  </si>
  <si>
    <t>Sessou</t>
  </si>
  <si>
    <t>Frais de fonctionnement Sessou  pour la semaine</t>
  </si>
  <si>
    <t>Versement à Ibrahima BAH mecanicien pour achat de plateau, diqsque d'embrayage et frais main d'eouvre reparation véh perso Barry</t>
  </si>
  <si>
    <t>Achat 20l essence véhicule perso Barry pour fonctionnement de la semaine</t>
  </si>
  <si>
    <t>Taxi-moto Sessou bureau-Bambeto-Taouya pour dépôt de la lettre de dennonciation cas peau de panthère à Dabola</t>
  </si>
  <si>
    <t>Achat de é-recharge pour équipe bureau</t>
  </si>
  <si>
    <t>Transfert par orange money à Odette en mission à Dalaba cas peau de panthère</t>
  </si>
  <si>
    <t>Frais de transfert par orange money à Odette en mission à Dalaba cas peau de panthère</t>
  </si>
  <si>
    <t>Remboursement transport Moné maison-bureau du 04/06/2017 pour faire le transfert aux enquêteurs à l'interieur</t>
  </si>
  <si>
    <t xml:space="preserve">Taxi-moto Sessou Maison-centre-ville pour recuperation ordre de mission de l'adjidant chef Mohamed Keita Agent des eaux et forets pour envoyer à dalaba en opération de prau de panthère </t>
  </si>
  <si>
    <t>Chèque n°01342970 Approvisionnement de la caisse par le compte GNF</t>
  </si>
  <si>
    <t>Taxi-moto  Sessou bureau-TPIde Mafanco pour expédition du jugement du cas Ivoire et cas tortues</t>
  </si>
  <si>
    <t>Frais de fonctionnement E37 pour la semaine</t>
  </si>
  <si>
    <t>Transport  Barry maison-bureau pour (1) jour</t>
  </si>
  <si>
    <t>Achat E-recharge pour l'equipe du bureau</t>
  </si>
  <si>
    <t>Achta de (12) parapluies pour l'equipe du bureau</t>
  </si>
  <si>
    <t>Achat de (6) manteaux pour l'equipe du bureau</t>
  </si>
  <si>
    <t>Paiement facture EDG pour le bureau</t>
  </si>
  <si>
    <t>Transport  Moné  maison-centre ville (BPMG) pour recuperation des relevés de banque</t>
  </si>
  <si>
    <t>Achat de (10) chronos de classeurs</t>
  </si>
  <si>
    <t>Salaire E21 mai/17</t>
  </si>
  <si>
    <t>Prime de stage E17 mai/17</t>
  </si>
  <si>
    <t>Prime de stage E19 mai/17</t>
  </si>
  <si>
    <t>Prime de stage E37 mai/17</t>
  </si>
  <si>
    <t>E1</t>
  </si>
  <si>
    <t>Achta 15l gasoil E1 pour son fonctionnement de la semaine</t>
  </si>
  <si>
    <t>Frais de fonctionnement  E19  pour la semaine</t>
  </si>
  <si>
    <t>Frais de fonctionnement  E17  pour la semaine</t>
  </si>
  <si>
    <t>Frais de fonctionnement  E21  pour la semaine</t>
  </si>
  <si>
    <t xml:space="preserve">Transport Barry  de la maison au centre ville et au bureau </t>
  </si>
  <si>
    <t>Transport Barry maison-centre ville (BPMG) pour faire l'arbitrage du compte USD au compte GNF</t>
  </si>
  <si>
    <t>Taxi-moto Moné bureau-centre ville (BPMG) pour retrait</t>
  </si>
  <si>
    <t>Chèque n°01342971  Approvisionnement de la caisse par le compte GNF</t>
  </si>
  <si>
    <t>Paiement Bonus E17 pour l'opération peau de panthère à Dalaba</t>
  </si>
  <si>
    <t>Paiment facture location véhicule 4x4 RC-9509 AF (6) jours pour l'opération peau de panthèrev à Kankan et Dalaba</t>
  </si>
  <si>
    <t>Taxi-moto Sessou Maison-Ministère de l'Environnement pour dépôt de la lettre de dennonciation et expédition du jugement au TPI de Mafanco</t>
  </si>
  <si>
    <t>tranport Maison-bureau  de Baldé pour (3) jours</t>
  </si>
  <si>
    <t>Achat de recharge Cellcom pour E1 pour enquête</t>
  </si>
  <si>
    <t>Transport Maison-bureau de Tamba pour (2) joiurs</t>
  </si>
  <si>
    <t>Versement à E1 pour achat d'un telephone pour enquête</t>
  </si>
  <si>
    <t>Transport de Barry  maison-bureau pour (3) jours</t>
  </si>
  <si>
    <t>Taxi-moto Sessou maison-eaux et forets-Agence judiciaire de l'Etat et au TPI de Mafanco pour le dépôt de la lettre de constitution d'avocat pour cas peau de panthère Dalaba</t>
  </si>
  <si>
    <t>Taxi-moto Sessou Bureau-Aéroport pour l'opération de pangolin</t>
  </si>
  <si>
    <t>Taxi-moto Moné bureau-Aéroport-centre ville (BPMG)  pour retriat et retour Aéroport- bureau peandant l'opération de pangolin</t>
  </si>
  <si>
    <t>Chèque n°01342972  Approvisionnement de la caisse par le compte GNF</t>
  </si>
  <si>
    <t>Chèque n°01342973  Approvisionnement de la caisse par le compte GNF</t>
  </si>
  <si>
    <t>Thierno Ousmane Baldé pour frais de deplacement d'un taxi ville pour l'opération de pangolin à l'aéroport</t>
  </si>
  <si>
    <t>Remboursement à E1 complement acht d'un telephone ITEL pour enquête</t>
  </si>
  <si>
    <t>Versement à E1 pour mission d'enquête à N'Zérékoré</t>
  </si>
  <si>
    <t>Versement à Tamba pour Bonus media sur (10) sites</t>
  </si>
  <si>
    <t>Versement à Mamadou Diakité pour achat de 20l de carbureau pour l'opération de pangolin à l'Aéroport</t>
  </si>
  <si>
    <t>Remboursement à Baldé pour frais impression PV cas écailles de pangolin à l'Aéroport</t>
  </si>
  <si>
    <t>Taxi-moto Baldé bureau-Ministère de la securité</t>
  </si>
  <si>
    <t>Frais de fonctionnement Baldé pour la semaine</t>
  </si>
  <si>
    <t>Versement à Baldé frais de visa de Nicolas</t>
  </si>
  <si>
    <t>Frais de fonctionnement Moné  pour la semaine</t>
  </si>
  <si>
    <t xml:space="preserve">Achat de 20l essene pour opération écaille pangolin à L'aéroport du véhicule de location </t>
  </si>
  <si>
    <t>TOTAL ENTREES / SORTIES</t>
  </si>
  <si>
    <t>JOURNAL BANQUE  GNF JUIN  2017</t>
  </si>
  <si>
    <t>N°</t>
  </si>
  <si>
    <t>REPORT SOLDE DU 31/05/2017</t>
  </si>
  <si>
    <t>Chèque n°01342969 Approvisionnement  de la caisse par le compte GNF</t>
  </si>
  <si>
    <t>Chèque n°01342970 Approvisionnement  de la caisse par le compte GNF</t>
  </si>
  <si>
    <t>Chèque n°01342971 Approvisionnement  de la caisse par le compte GNF</t>
  </si>
  <si>
    <t>Chèque n°01342972 Approvisionnement  de la caisse par le compte GNF</t>
  </si>
  <si>
    <t>Chèque n°01342973 Approvisionnement  de la caisse par le compte GNF</t>
  </si>
  <si>
    <t>SOLDE AU  /06/17</t>
  </si>
  <si>
    <t>REPORT SOLDE 31/05/2017</t>
  </si>
  <si>
    <t>Virement sur compte GALF par EAGLE</t>
  </si>
  <si>
    <t>Arbitrage pour approvisionnement compte GNF</t>
  </si>
  <si>
    <t>Taxi bureau-cosa-aller-retour</t>
  </si>
  <si>
    <t>Transport Maison-Bureau</t>
  </si>
  <si>
    <t>Transport Maison-bureau</t>
  </si>
  <si>
    <t>Transport du Bureau-Matoto-Enta-Sonfonia-Bureau</t>
  </si>
  <si>
    <t>Transport Bureau-Enta</t>
  </si>
  <si>
    <t>Taxi maison-bureau A/R</t>
  </si>
  <si>
    <t>Taxi bureau maison A/R</t>
  </si>
  <si>
    <t>Transport maison-bureau. Aller et retour</t>
  </si>
  <si>
    <t>Baldé</t>
  </si>
  <si>
    <t xml:space="preserve">Transport bureau-Ministère de la sécurité-cabinet de Me sovogui Aller et retour </t>
  </si>
  <si>
    <t>Taxi maison-Bureau A/R</t>
  </si>
  <si>
    <t>taxi moto maision -gare routière(suivi d'audience kindia)</t>
  </si>
  <si>
    <t>transport conakry-kindia</t>
  </si>
  <si>
    <t>Travel subsistence</t>
  </si>
  <si>
    <t>Paiement à mr Camara pour les frais de brochure sur le logiciel word</t>
  </si>
  <si>
    <t>Taxi maison-bureau( aller et retour)</t>
  </si>
  <si>
    <t>paiement bonus media à www,guineemail,com cas peaux de panthères à Dalaba</t>
  </si>
  <si>
    <t>paiement bonus à www,leverificateur,net cas peaux à dalaba</t>
  </si>
  <si>
    <t>paiement bonus à www,femmesafricaines,com cas peaux dalaba</t>
  </si>
  <si>
    <t>paiement bonus à www,leprojecteurguinee,com cas peaux dalaba</t>
  </si>
  <si>
    <t>paiement bonus à www,guineelive,com cas peaux dalaba</t>
  </si>
  <si>
    <t>paiement bonus à www,guineeprogres,com cas peaux panthère dalaba</t>
  </si>
  <si>
    <t>paiement bonus à www,guineematin,com cas peaux de panthère dalaba</t>
  </si>
  <si>
    <t>paiement bonus à www,visionguinee,info cas peaux dalaba</t>
  </si>
  <si>
    <t>paiement bonus à www,kibarounews,com cas peaux dalaba</t>
  </si>
  <si>
    <t>paiement bonus à www,africanewsmag,com cas peaux dalaba</t>
  </si>
  <si>
    <t>paiement bonus à www,guineenews,org cas peaux panthère dalaba</t>
  </si>
  <si>
    <t xml:space="preserve">paiement bonus à la radio espace fm pour un reportage sur le cas peaux panthère dalaba </t>
  </si>
  <si>
    <t>paiement bonus à la radio espace fouta pour un reportage en langue poulard sur le cas peaux de panthère dalaba</t>
  </si>
  <si>
    <t>Taxi maison en ville et bureau pour récuperer les journaux</t>
  </si>
  <si>
    <t>paiement bonus à www,soleilfmguinee,net cas peaux de panthère à dalaba</t>
  </si>
  <si>
    <t>paiement bonus au journal Le Renard cas peaux de panthère à dalaba</t>
  </si>
  <si>
    <t>paiement bonus au journal Le Continent cas peaux de panthère dalaba</t>
  </si>
  <si>
    <t>paiement bonus au journal L'Indexeur cas peaux de panthère dalaba</t>
  </si>
  <si>
    <t>paiement bonus media au journal Le Standard cas peaux de panthère dalaba</t>
  </si>
  <si>
    <t>paiement bonus au journal Les Affiches Guinéennes cas peaux de panthère dalaba</t>
  </si>
  <si>
    <t>paiement bonus à www,guineematin,com cas verdict sur peaux de panthère à kindia</t>
  </si>
  <si>
    <t>paiement bonus à www,visionguinee,info cas verdict sur peaux de panthère à kindia</t>
  </si>
  <si>
    <t>paiement bonus à www,guineeprogres,com sur verdict cas peaux de panthère à kindia</t>
  </si>
  <si>
    <t>paiement bonus à www,femmesafricaines,com sur verdict cas peaux de panthère kindia</t>
  </si>
  <si>
    <t>paiement bonus à www,guineemail,com cas verdict sur peaux de panthère à kindia</t>
  </si>
  <si>
    <t xml:space="preserve">paiement bonus à www,leverificateur,net cas verdict sur peaux de panthère à kindia </t>
  </si>
  <si>
    <t>paiement bonus à www,soleifmguinee,net cas verdict peaux de panthère Kindia</t>
  </si>
  <si>
    <t xml:space="preserve"> pour remboursement de transport cas chercher les journaux en ville(aller retour)</t>
  </si>
  <si>
    <t>Taxi moto bureau- Inerpol- agence Orange- bureau</t>
  </si>
  <si>
    <t>Taxi moto nureau- DNEF-UNOPS-Bureau AR</t>
  </si>
  <si>
    <t>Frais parking aeroport</t>
  </si>
  <si>
    <t>Versement à E400 pour food allowance 2 jours</t>
  </si>
  <si>
    <t>Achat 2 pack d'eau pour le bureau</t>
  </si>
  <si>
    <t>Achat carburant 20L pour transport maison-bureau et deplacement ville</t>
  </si>
  <si>
    <t>Remboursement Mamadou Alpha diallo Transfert E-recharge pour l'équipe du bureau</t>
  </si>
  <si>
    <t>17/6/GALFR03ECh</t>
  </si>
  <si>
    <t>Paiement frais de poubelle mai/17 pour ramassage d'ordure du bureau</t>
  </si>
  <si>
    <t>Service</t>
  </si>
  <si>
    <t>17/6/GALFR</t>
  </si>
  <si>
    <t>17/6/GALFR02PME</t>
  </si>
  <si>
    <t>Paiement 25% Honoraire Avocat pour suivi juridique cas de peau panthère à Dalaba</t>
  </si>
  <si>
    <t>Lawyer Fees</t>
  </si>
  <si>
    <t>17/6/GALFR01H</t>
  </si>
  <si>
    <t>Paiement Bonus Fodé Mohamed Keita pour opéraion peau de panthère Dalaba</t>
  </si>
  <si>
    <t>17/6/GALFR02BO</t>
  </si>
  <si>
    <t>Paiement frais de document pour la conventiond'établissement de Wara à Serproma</t>
  </si>
  <si>
    <t>17/6/GALFR48CE</t>
  </si>
  <si>
    <t>Frais de transport Moné Bureau-centre ville (BPMG) pour retrait</t>
  </si>
  <si>
    <t>17/6/GALF36TU</t>
  </si>
  <si>
    <t>Paiement Food Allowance (10) jours pour E400</t>
  </si>
  <si>
    <t>17/6/GALFR45FA</t>
  </si>
  <si>
    <t>Versement à Moussa Barry menuisier pour achat de palette et chevron + point pour la reparation  du support de la cuve pour la retenue d'eau au bureau</t>
  </si>
  <si>
    <t>17/6/GALFR47A</t>
  </si>
  <si>
    <t>Achat de E-recharge pour l'équipe du bureau</t>
  </si>
  <si>
    <t>17/6/GALFR49 Tp</t>
  </si>
  <si>
    <t>Paiement main d'œuvre Lamarana Diallo pour lavage de la cuve pour la retenue d'eau au bureau</t>
  </si>
  <si>
    <t>17/6/GALFR06MO</t>
  </si>
  <si>
    <t xml:space="preserve">Frais de fonctionnement Moné pour la semaine </t>
  </si>
  <si>
    <t>17/6/GALFR11TU</t>
  </si>
  <si>
    <t>Frais de traitement de dossier du personnel de GALF</t>
  </si>
  <si>
    <t>Frais location véhicule (1) jour pour l'opération écaille de pangolin à l'aéroport</t>
  </si>
  <si>
    <t>Versement à Moussa Barry menuisier pour achat de corde pour  la descente de  la cuve pour la retenue d'eau au bureau</t>
  </si>
  <si>
    <t>17/6/GALFR12A</t>
  </si>
  <si>
    <t>Paiement main d'œuvre  Moussa Barry pour la reparation de la palette du support de la cuve pour la retenue d'eau au bureau</t>
  </si>
  <si>
    <t>17/6/GALFR13MO</t>
  </si>
  <si>
    <t>Versement à Moussa Barry menuisier pour achat de fils d'attache pour attacher  la cuve au support</t>
  </si>
  <si>
    <t>Versement à Elvice Kolié Plombier pour achat pièces pour la reparation de la cuve de retenue d'eau au bureau</t>
  </si>
  <si>
    <t>17/6/GALFR15A</t>
  </si>
  <si>
    <t>Paiement main d'œuvre Elvis Kolié plombier pour la reparation de la cuve à eau du bureau</t>
  </si>
  <si>
    <t>17/6/GALFR16MO</t>
  </si>
  <si>
    <t>Paiement main d'œuvre Sékou Traoré pour le montage de la palette servant de support</t>
  </si>
  <si>
    <t>17/6/GALFR17MO</t>
  </si>
  <si>
    <t>Paiement main d'œuvre Sékou Traoré pour le nettoyage général de la cour du bureau</t>
  </si>
  <si>
    <t>17/6/GALFR18MO</t>
  </si>
  <si>
    <t>17/6/GALFR35BO</t>
  </si>
  <si>
    <t>Travel Expenses</t>
  </si>
  <si>
    <t>17/6/GALFR07FV</t>
  </si>
  <si>
    <t>17/6/GALFR08TU</t>
  </si>
  <si>
    <t>Remboursement à Mamadou Alpha Diallo transfertE-recharge pour l'équipe de bureau</t>
  </si>
  <si>
    <t>Remboursement à Baldé Frais de photocopie document juridique</t>
  </si>
  <si>
    <t>Frais de fonctionnement Tamba pour la semaine</t>
  </si>
  <si>
    <t>Remboursement à 100% frais médicaux de E19</t>
  </si>
  <si>
    <t>Paiement frais de ramassage poubelle ordure bureau Mai/17</t>
  </si>
  <si>
    <t>Paiement 25% HoraireAvocat cas peau de panthère à DALABA</t>
  </si>
  <si>
    <t>Paiement Bonus de l'Adjidant Chef Fodé Mohamed Keïta cas peau de panthère à DALABA</t>
  </si>
  <si>
    <t>Taxi-moto Baldé bureau-Ministère de la sécurité-cabinet pour paiment de Bonus et Honoraire Avocat</t>
  </si>
  <si>
    <t xml:space="preserve">Remboursement  à Baldé complement transport  bureau-centre ville </t>
  </si>
  <si>
    <t>Versement à Sessou pour la mission du suivi d'Aution cas peau de panthère à Kindia</t>
  </si>
  <si>
    <t>Remboursement à Barry achat  (20l) essence véh perso pour le transport de la semaine</t>
  </si>
  <si>
    <t>Versement à Tamba Bonus publication (2) radios et (1) site cas peau de panthère</t>
  </si>
  <si>
    <t>Paiement frais de document de la convention d'établissement de WARA à SERPROMA</t>
  </si>
  <si>
    <t>Transport E21 bureau-Dixinn-Camayenne pour enquête</t>
  </si>
  <si>
    <t>Frais de fonctionnement E21 pour la semaine</t>
  </si>
  <si>
    <t>Taxi-moto Barry bureau-UNOPS pour paticiper à une réunion</t>
  </si>
  <si>
    <t>Transport E17 bureau-Cité ENCO5-Sangoya  pour enquête</t>
  </si>
  <si>
    <t>Frais de fonctionnement E17  pour la semaine</t>
  </si>
  <si>
    <t xml:space="preserve">Versement à E17 pour achat d'une puce Cellcom pour  enquête </t>
  </si>
  <si>
    <t>Versement à Castrot transport Bureau-Serproma pour la recuperation de la convention d'établissement de WARA</t>
  </si>
  <si>
    <t>Taxi-moto Baldé bureau-Ministère de la sécurité pour la recupération du visa de NICOLA</t>
  </si>
  <si>
    <t>Taxi-moto Odette Bureau-aéroport pour recuperation d'un certificat d'origine</t>
  </si>
  <si>
    <t xml:space="preserve">Frais de fonctionnement E19 pour la semaine </t>
  </si>
  <si>
    <t>Frais de fonctionnement Odette pour la semaine du (14 au 20/6/2017)</t>
  </si>
  <si>
    <t>Versment à Barry pour achat de (5l) essence véh perso pour reception de E400 à l'aéroport</t>
  </si>
  <si>
    <t>Versement à barry pour achat de (2) paquets d'eau pour équipe bureau</t>
  </si>
  <si>
    <t>Versement à barry  (2) jours de Food Allowance pour E400</t>
  </si>
  <si>
    <t>Versement à barry frais parking Aéroport pour reception de E400</t>
  </si>
  <si>
    <t>Versement à E37 pour achat de carte recharge cellcom pour enqête</t>
  </si>
  <si>
    <t>Taxi-moto Moné Bureau-Centre ville (BPMG) pour retrait</t>
  </si>
  <si>
    <t>Approvissionnement de la caisse</t>
  </si>
  <si>
    <t>Versement à E21 pour achat d'une puce pour E400</t>
  </si>
  <si>
    <t>Versement à E21 transport pour recuperation pièce d'identité pour achat d'une puce pour E400</t>
  </si>
  <si>
    <t>Versement à E37 pour  transport Bureau-Sonfonia pour enquête</t>
  </si>
  <si>
    <t>Versement à Castrot transport Bureau-centre ville pour dépôt des numéros à l'Inspecteur Cissé</t>
  </si>
  <si>
    <t xml:space="preserve">Versement à E19 Bureau-Bonfi pour enquête </t>
  </si>
  <si>
    <t>Achat de (4) cartouches d'encre Laser HP201A pour imprimante du bureau</t>
  </si>
  <si>
    <t>Achat de (2) paquets de bloc note A5</t>
  </si>
  <si>
    <t>Versement à Castro transport pour (2) jours (du 15-16/6/2017</t>
  </si>
  <si>
    <t>Versement à Barry achat de (20l) essence pour véh perso pour son transport</t>
  </si>
  <si>
    <t>Versement à E400 Food Allowance pour (10) jours</t>
  </si>
  <si>
    <t>Versement à E17 transport bureau-bambeto-Cité Enco5-Sangoya-km36-Kgbelen pour enquête</t>
  </si>
  <si>
    <t>Versement à Moussa Barry pour achat de palette, Chevron + pointe pour la reparation du support de la cuve du bureau</t>
  </si>
  <si>
    <t xml:space="preserve">Rembousement à E21 transport du 15/6/2017 </t>
  </si>
  <si>
    <t>Versement à E19 pour achat de recharge cellcom pour appel trafiquant</t>
  </si>
  <si>
    <t>Versement à Tamba Bonus publication (13) sites pour publication arrestation cas peau de panthère à Dalaba et requisition cas peau de panthère à Kindia</t>
  </si>
  <si>
    <t>Remboursement transport à Tamba  Maison-centre ville pour recuperation des journaux</t>
  </si>
  <si>
    <t>Achat de E-recharge pour équipe du bureau</t>
  </si>
  <si>
    <t>Paiement main d'œuvre  Lamarana Diallo pour lavage du cuve de retenue d'eau au bureau</t>
  </si>
  <si>
    <t>Versemenat à Castro transport bureau-Enco5 radio Solei  FM pour faire une emission sur cas peau de panthère à Dalaba</t>
  </si>
  <si>
    <t>Versement à Odette pour suivi juridique cas peau de panthère à Mamou</t>
  </si>
  <si>
    <t>Remboursement à Mamadou Alpha Diallo transfert par orange money sur le compte du Fiscaliste pour les frais de traitement des documents du personnel de GALF</t>
  </si>
  <si>
    <t>Remboursement à Mamadou Alpha Diallo transfert par orange money sur le compte du propriétaire de la location du véhicule pour l'opération des écailles de pangolin à l'Aéroport</t>
  </si>
  <si>
    <t>Versement à Moussa Barry pour achat de corde pour la descente  du support de la cuve du bureau</t>
  </si>
  <si>
    <t xml:space="preserve">Paiement main d'œuvre Moussa Barry pour la reparation de la palette du support de la cuve d'eau </t>
  </si>
  <si>
    <t xml:space="preserve">Versement à Moussa Barry pour achat de fils d'attache pour attacher la cuve à son support </t>
  </si>
  <si>
    <t>Versement à Elvis Kolié plombier pour achat de pièces pour la reparation de l cuve à eau du bureau</t>
  </si>
  <si>
    <t>Paiement main d'œuvre Elvis Kolié pour la reparation de la cuve à eau</t>
  </si>
  <si>
    <t xml:space="preserve">Paiement Sékou Traoré main d'œuvre pour le montage de la cuve sur son support </t>
  </si>
  <si>
    <t>Paiement maind'œuvre Sékou Traoré pour le nettoyage de l'interieure la cour du bureau</t>
  </si>
  <si>
    <t>Reçu de Odette reversement à la caisse reliquat mission opération peau de panthère à Dalaba</t>
  </si>
  <si>
    <t>Achat de (4) cartouches d'encre tonner Laser 210 A pour imprimante du bureau</t>
  </si>
  <si>
    <t>17/6/GALFF174139</t>
  </si>
  <si>
    <t>17/6/GALFR01c</t>
  </si>
  <si>
    <t>Taxi-moto Moné bureau centre ville (BPMG)  pour retrait</t>
  </si>
  <si>
    <t>Paiement RTS Avril 2017</t>
  </si>
  <si>
    <t>BPMG GNF</t>
  </si>
  <si>
    <t>Frais certification  chèque RTS par la BPMG GNF</t>
  </si>
  <si>
    <t>Bank Fees</t>
  </si>
  <si>
    <t>17/6/GALFR47f</t>
  </si>
  <si>
    <t>Taxi maison-gare routière Dalaba</t>
  </si>
  <si>
    <t>17/6/GALFR50TU</t>
  </si>
  <si>
    <t>17/6/GALFR46R</t>
  </si>
  <si>
    <t>17/6/GALFR45TB</t>
  </si>
  <si>
    <t xml:space="preserve">Food allowance journaliere </t>
  </si>
  <si>
    <t>17/6/GALFR10TU</t>
  </si>
  <si>
    <t>17/6/GALFR05BM</t>
  </si>
  <si>
    <t>17/6/GALFR06BM</t>
  </si>
  <si>
    <t>17/6/GALFR07BM</t>
  </si>
  <si>
    <t>17/6/GALFR08BM</t>
  </si>
  <si>
    <t>17/6/GALFR09BM</t>
  </si>
  <si>
    <t>17/6/GALFR10BM</t>
  </si>
  <si>
    <t>17/6/GALFR11BM</t>
  </si>
  <si>
    <t>17/6/GALFR12BM</t>
  </si>
  <si>
    <t>17/6/GALFR13BM</t>
  </si>
  <si>
    <t>17/6/GALFR14BM</t>
  </si>
  <si>
    <t>17/6/GALFR02BM</t>
  </si>
  <si>
    <t>17/6/GALFR03BM</t>
  </si>
  <si>
    <t>17/6/GALFR04BM</t>
  </si>
  <si>
    <t>17/6/GALFR28BM</t>
  </si>
  <si>
    <t>17/6/GALFR27BM</t>
  </si>
  <si>
    <t>17/6/GALFR26BM</t>
  </si>
  <si>
    <t>17/6/GALFR20BM</t>
  </si>
  <si>
    <t>17/6/GALFR19BM</t>
  </si>
  <si>
    <t>17/6/GALFR18BM</t>
  </si>
  <si>
    <t>17/6/GALFR17</t>
  </si>
  <si>
    <t>17/6/GALFR16BM</t>
  </si>
  <si>
    <t>17/6/GALFR25BM</t>
  </si>
  <si>
    <t>17/6/GALFR23BM</t>
  </si>
  <si>
    <t>17/6/GALFR21</t>
  </si>
  <si>
    <t>Food allowance (1) jour pour enquête à N'Zérékoré</t>
  </si>
  <si>
    <t>17/6/GALFR35F</t>
  </si>
  <si>
    <t>17/6/GALFR36H</t>
  </si>
  <si>
    <t>Chèque n°01342975 Paiement RTS Juin /17</t>
  </si>
  <si>
    <t>Certification Chèque n°01342975 Paiement RTS Juin /17</t>
  </si>
  <si>
    <t>Chèque n°01342976 Approvisionnement  de la caisse par le compte GNF</t>
  </si>
  <si>
    <t>Chèque n°01342978 Approvisionnement  de la caisse par le compte GNF</t>
  </si>
  <si>
    <t>17/6/GALFR39D</t>
  </si>
  <si>
    <t>Versement à l'agent Eaux et forets pour frais de consultation et d'ordonnance</t>
  </si>
  <si>
    <t>Food allowance (1) jour</t>
  </si>
  <si>
    <t xml:space="preserve">Achta carte de recharge pour enquête </t>
  </si>
  <si>
    <t xml:space="preserve">Frais d'hôtel (2) nuits à Mamou retour mission d'enquête </t>
  </si>
  <si>
    <t>Taxi gare routière-maison</t>
  </si>
  <si>
    <t>Taxi moto enquête à Dalaba ville</t>
  </si>
  <si>
    <t>Achat d'une puce celcom pour enquête journière</t>
  </si>
  <si>
    <t>Taxi bureau-Enco5 -Sangoya et Enta pour enquête journalière</t>
  </si>
  <si>
    <t>17/6/GALFR22TE</t>
  </si>
  <si>
    <t>AchAt de carte de recharge MTN pour enquête</t>
  </si>
  <si>
    <t>Achata de carte de recharge MTN</t>
  </si>
  <si>
    <t>17/6/GALFR23TU</t>
  </si>
  <si>
    <t>Taxi bureau-Enco5 -Sangoyaet  Kilomètre km36 AR</t>
  </si>
  <si>
    <t>17/6/GALFR26TU</t>
  </si>
  <si>
    <t>17/6/GALFR37</t>
  </si>
  <si>
    <t>Transport  E21 pour achat d'une puce pour E400</t>
  </si>
  <si>
    <t>17/6/GALFR38TU</t>
  </si>
  <si>
    <t>Taxi -Tannerie enco5 -Yibamya pour enquête</t>
  </si>
  <si>
    <t>17/6/GALFR50TE</t>
  </si>
  <si>
    <t>Versement à E21 pour  transport Bureau- Debarcadaire de Kaporo-Lambayi pour enquête</t>
  </si>
  <si>
    <t>17/6/GALFR04TU</t>
  </si>
  <si>
    <t>Taxi Bureau -Debarcadaire kaporoet au marché de Lambandji pour enquête</t>
  </si>
  <si>
    <t>17/6/GALF27TU</t>
  </si>
  <si>
    <t>17/6/GALFR021958C</t>
  </si>
  <si>
    <t>17/6/GALFR09TU</t>
  </si>
  <si>
    <t>17/6/GALFR21TU</t>
  </si>
  <si>
    <t>Achat carburant (5) litres d'essence pour la réception e NICOLAS à L'Aéroport</t>
  </si>
  <si>
    <t>17/6/GALFR33A</t>
  </si>
  <si>
    <t>17/6/GALFR34FA</t>
  </si>
  <si>
    <t>Taxi-moto Barry bureau-centre (DPJ), Interpol</t>
  </si>
  <si>
    <t>17/6/GALFR021809C</t>
  </si>
  <si>
    <t>17/6/GALFR35Rch</t>
  </si>
  <si>
    <t>17/6/GALFR39TU</t>
  </si>
  <si>
    <t>17/6/GALFR48TU</t>
  </si>
  <si>
    <t>17/6/GALFF142A</t>
  </si>
  <si>
    <t xml:space="preserve">Taxi  E19 Bureau-Bonfi pour enquête </t>
  </si>
  <si>
    <t>17/6/GALFR41TU</t>
  </si>
  <si>
    <t>Achat de carte de recharge  Cellcom pour enquête</t>
  </si>
  <si>
    <t>17/6/GALFR05Rech</t>
  </si>
  <si>
    <t xml:space="preserve">Frais d'hôtel (1) nuits à Kindia pour suivi Audiance cas peau de panthère </t>
  </si>
  <si>
    <t>versement à Me Lansana Bayo camara pour suivi d'audiencecas peau de panthère à kindia</t>
  </si>
  <si>
    <t>17/6/GALFR01F</t>
  </si>
  <si>
    <t>17/6/GALFF28H</t>
  </si>
  <si>
    <t>17/6/GALFR07TU</t>
  </si>
  <si>
    <t>17/6/GALFTV</t>
  </si>
  <si>
    <t>17/6/GALFR03TV</t>
  </si>
  <si>
    <t>17/6/GALFR06TU</t>
  </si>
  <si>
    <t>17/6/GALFR05TU</t>
  </si>
  <si>
    <t>Food allowance (1) jour pour suivi Audiance cas peau de panthère à Kindia</t>
  </si>
  <si>
    <t>17/6/GALF04F</t>
  </si>
  <si>
    <t>Taxi moto hotel-TPI Kindia-restaurant-tpi-gare  suivi Audiance cas peau de panthère à Kindia</t>
  </si>
  <si>
    <t>Taxi gare routière kindia-l'hotel suivi Audiance cas peau de panthère à Kindia</t>
  </si>
  <si>
    <t>Taxi gare routière kindia-conakry suivi Audiance cas peau de panthère à Kindia</t>
  </si>
  <si>
    <t>Taxi moto gare routière bembeto-maison retour suivi Audiance cas peau de panthère à Kindia</t>
  </si>
  <si>
    <t>17/6/GALFR28TU</t>
  </si>
  <si>
    <t>Taxi bureau-serproma pour le suivi de l'évolution de la convention d'établissement de WARA</t>
  </si>
  <si>
    <t xml:space="preserve">Taxi bureau Ministère de la sécurité pour dépôt réquisition des numéros à l'Inspecteur </t>
  </si>
  <si>
    <t>17/6/GALFR40TU</t>
  </si>
  <si>
    <t>17/6/GALFR43TU</t>
  </si>
  <si>
    <t>Taxi bureau-radio soleil fm pour une emission</t>
  </si>
  <si>
    <t>17/6/GALFTT15TU</t>
  </si>
  <si>
    <t>17/6/GALFR16S</t>
  </si>
  <si>
    <t>17/6/GALFTT17TU</t>
  </si>
  <si>
    <t>17/6/GALFRT</t>
  </si>
  <si>
    <t>Taxi moto marché kouroussa -hotel</t>
  </si>
  <si>
    <t>Taxi moto gare routire hotel dabola</t>
  </si>
  <si>
    <t>Taxi moto hotel gare routiere dabola</t>
  </si>
  <si>
    <t>Taxi moto centre ville kouroussa</t>
  </si>
  <si>
    <t>transport bureau-Ministère de la sécurité</t>
  </si>
  <si>
    <t>transport bureau- Ministère de la sécurité-TPI de Dixinn-bureau</t>
  </si>
  <si>
    <t>Transport-maison -bureau aller et retour</t>
  </si>
  <si>
    <t>Taxi moto bureau-Ministère de la sécurité pour recupérer visa de Nicola</t>
  </si>
  <si>
    <t>Tax bureau maison A/R</t>
  </si>
  <si>
    <t>Taxi bureau-Ministère de la Sécurité pour dépôt frais de suivi réquisition</t>
  </si>
  <si>
    <t>Maison bureau A/R</t>
  </si>
  <si>
    <t>Taxi moto-bureau serproma A/R</t>
  </si>
  <si>
    <t>Taxi maison A/R</t>
  </si>
  <si>
    <t>Trasport Serproma-bureau-bureau Serproma  A/R</t>
  </si>
  <si>
    <t>Taxi maison-Gare routière A</t>
  </si>
  <si>
    <t>Taxi Conakry-Mamou ( 3 Places) A</t>
  </si>
  <si>
    <t>Food allowance Avocat</t>
  </si>
  <si>
    <t>food allowance Odette</t>
  </si>
  <si>
    <t xml:space="preserve">Taxi moto gare routière -Tribunal </t>
  </si>
  <si>
    <t>Taxi moto tribunal-hotel</t>
  </si>
  <si>
    <t>Taxi conserverie-Hotel</t>
  </si>
  <si>
    <t>frais de nuit hotel</t>
  </si>
  <si>
    <t>travel subsistence</t>
  </si>
  <si>
    <t>Taxi hotel-Tribunal A</t>
  </si>
  <si>
    <t xml:space="preserve">Taxi Tribunal-gare routière </t>
  </si>
  <si>
    <t>Taxi bambeto-Hamdallaye</t>
  </si>
  <si>
    <t>Taxi hamdallaye-Maison R</t>
  </si>
  <si>
    <t>Taxi bureau-plaque A</t>
  </si>
  <si>
    <t xml:space="preserve">Taxi plaque-bambeto </t>
  </si>
  <si>
    <t xml:space="preserve">Taxi bambeto-Cour d'appel </t>
  </si>
  <si>
    <t>Taxi moto cour d'appel-Bureau R</t>
  </si>
  <si>
    <t>Taxi maison-cour d'appel A</t>
  </si>
  <si>
    <t>Taxi cour d'appel bureau R</t>
  </si>
  <si>
    <t>Taxi bureau-maison R</t>
  </si>
  <si>
    <t>Taxo moto-cour d'appel-bureau R</t>
  </si>
  <si>
    <t>Taxibureau-maison R</t>
  </si>
  <si>
    <t>sessou</t>
  </si>
  <si>
    <t>Taxi Bureau -TPI Mafanco</t>
  </si>
  <si>
    <t>Transport Bureau-Banque</t>
  </si>
  <si>
    <t>Transport Bureau-Lambangni</t>
  </si>
  <si>
    <t>Carburant vehicule pour enquétes avec E 400 conakry</t>
  </si>
  <si>
    <t>Achat de jus avec trafiquant</t>
  </si>
  <si>
    <t>Transport du Bureau-Lambangni AR</t>
  </si>
  <si>
    <t>Transport Hôtel-Maison AR</t>
  </si>
  <si>
    <t>Transport Maison-Bureau AR</t>
  </si>
  <si>
    <t>Transport Maison-bureau AR</t>
  </si>
  <si>
    <t>Transport Bureau-Enta AR</t>
  </si>
  <si>
    <t>Transport conakry-forecariah</t>
  </si>
  <si>
    <t>Taxi moto pour les courses à forecariah</t>
  </si>
  <si>
    <t>Taxi moto pour le village aller et retour</t>
  </si>
  <si>
    <t>Repas avec trafiquant de forecariah</t>
  </si>
  <si>
    <t>Taxi moto Forecariah centre -peripherie AR</t>
  </si>
  <si>
    <t>Frais de taxi moto pour la journee a maferinya</t>
  </si>
  <si>
    <t>Transport conakry -maferinya</t>
  </si>
  <si>
    <t>Taxi bureau-tannerie-aller-retour</t>
  </si>
  <si>
    <t>telephone</t>
  </si>
  <si>
    <t>Taxi bureau- maison</t>
  </si>
  <si>
    <t>Taxi burea-maison</t>
  </si>
  <si>
    <t>paiement taxi maison-bureau-centra ville(cartes visites tenzin)</t>
  </si>
  <si>
    <t xml:space="preserve">Taxi maison -bureau aller retour </t>
  </si>
  <si>
    <t>Transport bureau-centre ville pour carte visite tenzin</t>
  </si>
  <si>
    <t>Taxi maison bureau aller bureau</t>
  </si>
  <si>
    <t>paiement bonus à www,soleilfmguinee,net verdict kindia peaux de panthère</t>
  </si>
  <si>
    <t>paiement bonus à la radio soleil fm pour obtention élément sonore cas peaux de panthère dalaba et verdict cas kindia</t>
  </si>
  <si>
    <t>paiement bonus à www,leprojecteurguinee,com sur verdict peaux de panthère à kindia</t>
  </si>
  <si>
    <t>paiement à www,guineemail,com sur verdict peaux de panthère kindia</t>
  </si>
  <si>
    <t>paiement à www,femmesafricaines,info cas verdict peaux de panthère kindia</t>
  </si>
  <si>
    <t>paiement à www,leverificateur,net cas verdict peaux de panthère kindia</t>
  </si>
  <si>
    <t>paiement à www,visionguinee,info sur verdict peaux de panthère Kindia</t>
  </si>
  <si>
    <t>Taxi maison-en ville-bureau (recuperation journaux)</t>
  </si>
  <si>
    <t>Paiement de bonus au journal Le Continent sur cas verdict sur peaux de panthère à kindia</t>
  </si>
  <si>
    <t>Paiement de bonus au journal Affiches Guinéennes sur le verdict cas peaux de panthère de kindia</t>
  </si>
  <si>
    <t>Paiement de bonus au journal Le Standart sur verdict cas peaux de panthère de kindia</t>
  </si>
  <si>
    <t>Paiement de bonus au journal L'Observateur sur verdict cas peaux de panthère de kindia</t>
  </si>
  <si>
    <t>Transport E1 Conakry-N'Zérékoré pour enquête</t>
  </si>
  <si>
    <t>17/6/GALFR1TE</t>
  </si>
  <si>
    <t>Frais hôtel  E1 à Linsan E1 voyage Conakry-N'Zérékoré pour enquête</t>
  </si>
  <si>
    <t>17/6/GALFR3TE</t>
  </si>
  <si>
    <t>17/6/GALFR4TE</t>
  </si>
  <si>
    <t>Transport Faranah-N'Zérékoré pour enquête</t>
  </si>
  <si>
    <t>17/6/GALFR5TU</t>
  </si>
  <si>
    <t>17/6/GALFR6F</t>
  </si>
  <si>
    <t>Taxi-moto gare routière hôtel E1 pour enquête à N'Zérékoré</t>
  </si>
  <si>
    <t>17/6/GALFR6TE</t>
  </si>
  <si>
    <t xml:space="preserve">Food allowance E1 (1) jour à N'Zérékoré pour enquête </t>
  </si>
  <si>
    <t xml:space="preserve">Food allowance E1 (1) jour à Macenta pour enquête </t>
  </si>
  <si>
    <t>17/6/GALFRF</t>
  </si>
  <si>
    <t>17/6/GALFR11F</t>
  </si>
  <si>
    <t>17/6/GALFR12F</t>
  </si>
  <si>
    <t>17/6/GALFR13F</t>
  </si>
  <si>
    <t>17/6/GALFR14F</t>
  </si>
  <si>
    <t>17/6/GALFR15F</t>
  </si>
  <si>
    <t>17/6/GALFR16F</t>
  </si>
  <si>
    <t>17/6/GALFR19TE</t>
  </si>
  <si>
    <t>Transport Zébéla-Sérédou retour pour enquête</t>
  </si>
  <si>
    <t>17/6/GALFR20TE</t>
  </si>
  <si>
    <t>17/6/GALFR2F</t>
  </si>
  <si>
    <t>Arbitage (10 000 USD x 8 950) pour approvisionnement du Compte GNF</t>
  </si>
  <si>
    <t>Virement salaire personnel juin/17</t>
  </si>
  <si>
    <t>Chèque n°01342979 Salaire Moné Doré Juin/17</t>
  </si>
  <si>
    <t>Chèque n°01342978 Approvisionnement de la Caisse</t>
  </si>
  <si>
    <t>Arbitage (8 000 USD x 8 968) pour approvisionnement du Compte GNF</t>
  </si>
  <si>
    <t>Chèque n°01346381 Approvisionnement de la Caisse</t>
  </si>
  <si>
    <t>Facture Service Web</t>
  </si>
  <si>
    <t>Taxe Frais Fixe au 30/06/2017</t>
  </si>
  <si>
    <t>Taxe commission decouvert</t>
  </si>
  <si>
    <t>Taxe  Interets DBT  au 30/06/2017</t>
  </si>
  <si>
    <t>Interets debiteurs au 30/06/2017</t>
  </si>
  <si>
    <t>Commission de decouvert 30/06/2017</t>
  </si>
  <si>
    <t>Commission Manipulation de Compte 30/06/2017</t>
  </si>
  <si>
    <t>JOURNAL BANQUE USD  JUIN  2017</t>
  </si>
  <si>
    <t>Taxe Frais Fixe au 31/05/2017</t>
  </si>
  <si>
    <t>Commission Manipulation de Compta</t>
  </si>
  <si>
    <t>SOLDE AU  31/05/17</t>
  </si>
  <si>
    <t>Versement à E37 frais taxi-moto bureau -centre ville pour retrait pour appro caisse bureau</t>
  </si>
  <si>
    <t>Versement à Maîmouna frais de fonctionnement de la semaine</t>
  </si>
  <si>
    <t>Paiement main d'œuvre Lamarana Diallo pour le nettoyage de la devanture du bureau</t>
  </si>
  <si>
    <t>Chèque n°01342978 retrait dans le compte GNF pour appro caisse</t>
  </si>
  <si>
    <t>Remboursement à Saidou achat de carte de recharge pour E400</t>
  </si>
  <si>
    <t>Versement à Castro frais taxi-moto bureau-Aéroport pour réception de NICOLAS</t>
  </si>
  <si>
    <t>Versement à Castro frais deplacenet taxi ville Aéroport-Bureau pour réception de NICOLAS</t>
  </si>
  <si>
    <t xml:space="preserve">Versement à Castro frais taxi-moto bureau-IPS pour aller cherher un technicien pour la reparation de l'imprimante </t>
  </si>
  <si>
    <t xml:space="preserve">Versement à E19 Bureau-marché tanerie pour enquête </t>
  </si>
  <si>
    <t xml:space="preserve">Versement à E19 pour achat  de puce  pour enquête </t>
  </si>
  <si>
    <t>Versement à E17 transport bureau-Cité Enco5 pour enquête</t>
  </si>
  <si>
    <t>Versement à E17 pour transfert de crédit cellcom à trafiquant pour trust building</t>
  </si>
  <si>
    <t>Versement à E21 pour frais de fonctionnement de la semaine</t>
  </si>
  <si>
    <t>Versement à E19  pour frais de fonctionnement de la semaine</t>
  </si>
  <si>
    <t>Versement à E17  pour frais de fonctionnement de la semaine</t>
  </si>
  <si>
    <t>Versement à Elvice Kolié plombier frais de pompage du supresseur pour la montée de l'eau dans la cuve</t>
  </si>
  <si>
    <t>Paiement main d'œuvre Elvice Kolié plombier frais main d'œuvre reparation de la cuve d'eau</t>
  </si>
  <si>
    <t>Frais taxi-moto bureau-Dubréka aprè suivi reparation de la cuve à eau du bureau</t>
  </si>
  <si>
    <t>Versement à E37  pour frais de fonctionnement de la semaine</t>
  </si>
  <si>
    <t>Versement à E37 pour achat de jus (trust buildingt) pendant la rencontre d'un trafiquant avec E400</t>
  </si>
  <si>
    <t>Versement à Castro pour achat d'une puce orange pour NICOLAS</t>
  </si>
  <si>
    <t>Versement à NICOLAS Food allowance pour (7) jours</t>
  </si>
  <si>
    <t>Versement à Castro frais de fonctionnement pour la semaine</t>
  </si>
  <si>
    <t>Remboursement  à Saidou pour achat de (12,50l) essence pour véhicule perso pour les courses du samedi et dimanche pour le projet</t>
  </si>
  <si>
    <t>Versement à Saidou pour achat (20l) d'essence pour véhicule perso pour son transport de la semaine</t>
  </si>
  <si>
    <t xml:space="preserve">Sessou </t>
  </si>
  <si>
    <t>Transport Sessou Bureau-TPI de Mafanco pour expédition du jugement de Djibril Conté cas (40 tortues)</t>
  </si>
  <si>
    <t>Reversement par Castro  à la caisse le reste d'argent pour l'achat de la puce orange pour NICOLAS</t>
  </si>
  <si>
    <t>Remboursement à Mamadou Alpha Diallo pour le transfert éffectué par orange money à E1 pour la mission d'enquête à N'Zérékoré et Sérédou</t>
  </si>
  <si>
    <t>Frais de transfert par orange money à E1 en mission d'enquête à N'Zérékoré et sérédou</t>
  </si>
  <si>
    <t>Transfert par orange money à Tamba pour  la confection dela carte de visite de E400</t>
  </si>
  <si>
    <t>Reversement par Tamba à la caisse le reste d'argent pour la confection dela carte de visite de E400</t>
  </si>
  <si>
    <t>Frais de fonctionnement de Tamba pour la semaine</t>
  </si>
  <si>
    <t>Remboursement à Tamba transport bureau-centre ville pour la confection des cartes de visite pour E400</t>
  </si>
  <si>
    <t>Versement à Sikidi Kourouma Frigoriste pour de gaz plus la main pour la recharge en gaz du frigo</t>
  </si>
  <si>
    <t>Paiement de la main d'œuvre de Mohamed SARE technicien pour la reparation d'une imprimante</t>
  </si>
  <si>
    <t>Versement à Castro frais de suivi des requisitions des numéros des trafiquants à Mr. Cissé</t>
  </si>
  <si>
    <t>Frais taxi-moto Castro bureau-centre villle et au Ministère de la Securité pour  dépôt des frais de suivi des requisitions des numéros des trafiquants à Mr. Cissé</t>
  </si>
  <si>
    <t>Transport Baldé Bureau-Ministère de la Securité pour dépôt du Passport de NICOLAS pour l'obtention de Visa</t>
  </si>
  <si>
    <t>Reversement par Castro à la caisse le reste d'argent pour les frais de deplacement de taxi-ville de l'Aéroport au bureau pour la réception de NICOLAS</t>
  </si>
  <si>
    <t>Versement à E37 pour achat de (10l d'essence pour enquête  avec E400</t>
  </si>
  <si>
    <t>Versement à E17 pour transport des femmes pour enquête (trust building)</t>
  </si>
  <si>
    <t>Achat de (2) paquets d'eau pour l'équipe du bureau</t>
  </si>
  <si>
    <t>Frais de fonctionnement de Baldé pour la semaine</t>
  </si>
  <si>
    <t>Versement à Sessou pour de nourriture pour rupture du jeun au bureau</t>
  </si>
  <si>
    <t>Versement à Elvice Kolié plombier pour achat d'un ronibet pussage pour la pompe de la cour du bureau</t>
  </si>
  <si>
    <t xml:space="preserve">Paiement frais main d'œuvre pombier Elvis Kolié pour la reparation de la pompe </t>
  </si>
  <si>
    <t>Rembousement à Mamadou Alpha pour transfert éffectué par orange money à E1 en enquête à N'Zérékoré et Sérédou</t>
  </si>
  <si>
    <t>Frais de tansfert pour orange money (1000 000 fg) à E1</t>
  </si>
  <si>
    <t>Taxi-moto Baldé bureau-Ministère de la securité pour le retrait du passport de NICOLAS</t>
  </si>
  <si>
    <t>Versement à Mamadou Diallo électricien pour achat de (5) ampoule et (2) douilles pour les bureaux</t>
  </si>
  <si>
    <t>Versement à E21 taxi-moto  bureau-Madina pour enquête</t>
  </si>
  <si>
    <t>Versement à Tamba Bonus emission radio fm soleil pour cas peau de panthère à Dalaba et le verdict sur peau de panthère Kindia</t>
  </si>
  <si>
    <t>Versement à Tamba Bonus à www. Soleil fm guinee.net  cas verdict sur peau de panthère Kindia</t>
  </si>
  <si>
    <t>Transport Tamba Bureau-centre pour recuperation des cartes de viside de E400</t>
  </si>
  <si>
    <t>Transport E17 bureau-Sonfonia pour enquête</t>
  </si>
  <si>
    <t>Paiement main d'œuvre Mamadou Diallo électricien pour la reparation des ampoulesdu bureau</t>
  </si>
  <si>
    <t>E400</t>
  </si>
  <si>
    <t>Versement à E400 pour achat de jus pour trust building avec un trafiquant</t>
  </si>
  <si>
    <t>Retrait pour approvisionnement de la caisse</t>
  </si>
  <si>
    <t>Versement à Tamba pour Bonus media  cas comparution du Policier pour complicité d'evasion d'un trafiquant</t>
  </si>
  <si>
    <t xml:space="preserve">Versement à E19 pour achat  de carte de recharge Cellcom pour enquête </t>
  </si>
  <si>
    <t xml:space="preserve">Remboursement à E19 pour achat  de carte de recharge Cellcom  pour enquête </t>
  </si>
  <si>
    <t>Transport E19 Bureau-Marché Yimbaya et Tanerie pour enquête</t>
  </si>
  <si>
    <t>Transport E19  Maison-Camayenne pour la rencontre d'un Trafiquant pour enquête</t>
  </si>
  <si>
    <t>Transport E21 Bureau-Madina et Coléah pour enquête</t>
  </si>
  <si>
    <t>Transport E37 Bureau-Enta pour enquête</t>
  </si>
  <si>
    <t>Transport E17 bureau-km36 pour enquête</t>
  </si>
  <si>
    <t>Versement à Sessou pour frais de fonctionnement de la semaine</t>
  </si>
  <si>
    <t>Versement à E400 pour (8) jours de Food allowance</t>
  </si>
  <si>
    <t>Paiement salaire E21 juin/17</t>
  </si>
  <si>
    <t>Paiement salaire Aissatou Sessou  juin/17</t>
  </si>
  <si>
    <t>Paiement salaire E17  juin/17</t>
  </si>
  <si>
    <t>Paiement salaire E19 juin/17</t>
  </si>
  <si>
    <t>Paiement salaire E37 juin/17</t>
  </si>
  <si>
    <t>Paiement facture juin/17 BSPS-Sécurité pour gradiennage (1) agent jour et (1) agent nuit pour le bureau</t>
  </si>
  <si>
    <t>Transport Bureau-Bonfi-Madina pour enquête</t>
  </si>
  <si>
    <t>Transport Odette Bureau-Cour d'appel pour suivi de dossier Dédé Koivogui</t>
  </si>
  <si>
    <t>Reçu de NICOLAS  à la caisse reste argent Food allowance pour (1) jour</t>
  </si>
  <si>
    <t xml:space="preserve">Frais de fonctionnement Tamba pour la semaine </t>
  </si>
  <si>
    <t>Transport Castro Bureau-Serproma pour suivi de la convention d'établissement de WARA</t>
  </si>
  <si>
    <t>Versement à Castro pour Frais de fonctionnement de la semaine</t>
  </si>
  <si>
    <t>Transport Saidou Bureau-Serproma pour la signature e la convention de WARA</t>
  </si>
  <si>
    <t>Transport Moné Bureau-centre ville (BPMG)</t>
  </si>
  <si>
    <t>Frais de fonctionnement de la semaine</t>
  </si>
  <si>
    <t>Versement à E19 pour achat de carte de recharge Cellcom pour enquête</t>
  </si>
  <si>
    <t>Frais de fonctionnement E17 pour la semaine</t>
  </si>
  <si>
    <t>Versement à E17 frais de mission d'enquête à Forécariah</t>
  </si>
  <si>
    <t xml:space="preserve">Remboursement à Saidou transport (2) jours  maison-bureau </t>
  </si>
  <si>
    <t xml:space="preserve">Transport Castro Bureau-Centre ville (BPMG) pour retrait pour appro caisse </t>
  </si>
  <si>
    <t>Versement à Saidou pour achat (10l) d'essence pour  la moto  pour son transport de la semaine</t>
  </si>
  <si>
    <t>Remboursement à Ibrahima BAH Chauffeur pour accompagnement de NICOLAS à l'Aéroport</t>
  </si>
  <si>
    <t>Paiement main d'œuvre Sékou Traoré pour nettoyage de la cour du bureau</t>
  </si>
  <si>
    <t xml:space="preserve">Approvisionnement de caisse </t>
  </si>
  <si>
    <t>Versement à E21 pour mission d'enquête à Maferinya</t>
  </si>
  <si>
    <t>Versement à Maimouna  pour achat de (2)paquets d'omo, (2) bidons savon liquide, (2) bidons savon de versselle pour le nureau</t>
  </si>
  <si>
    <t>Paiement salaire Maimouna Baldé juin/17</t>
  </si>
  <si>
    <t>Transport E19 Bureau-Gbéssia-Bonfi pour enquête</t>
  </si>
  <si>
    <t>Transport E37 Bureau-Lambayi pour enquête</t>
  </si>
  <si>
    <t>Achat E-recharg pour l'équipe du bureau</t>
  </si>
  <si>
    <t>Achat d'un parapluie pour maimouna</t>
  </si>
  <si>
    <t>Transport Tamba Bureau-maison de la presse  pour recuperation des journaux</t>
  </si>
  <si>
    <t>Paiement Main d'œuvre Moustapha Diaoudé pour expertise de l'imprimante pour la reparation</t>
  </si>
  <si>
    <t>Achat de E-recharge pour l'équipe du Bureau</t>
  </si>
  <si>
    <t>Achat d'un manteau pour Saidou</t>
  </si>
  <si>
    <t>Versement à E400 pour trust builiding pour la rencontre d'un trafiquant</t>
  </si>
  <si>
    <t>Transport E19 bureau-Marché Aviation-Tanerie-Yimbaya pour enquête</t>
  </si>
  <si>
    <t>Versement à E400 pour frais d'hôtel Rivera (1) nuit pour rncontre d'un trafiquant</t>
  </si>
  <si>
    <t xml:space="preserve">Remboursement à E1 50% les frais médicaux </t>
  </si>
  <si>
    <t>Versement à Tamba pour Bonus media  cas verdict peau de panthère Kindia</t>
  </si>
  <si>
    <t>Transport Castro (2) fois A/R Bureau-Serproma pour dépôt de ducument</t>
  </si>
  <si>
    <t>Versement au Command Diakité pour la sécurité de E400 pour la journée du 29/6/17 et scorte à l'aéroport</t>
  </si>
  <si>
    <t>Remboursement à E37 transport hôtel Rivera après depot de E400 à l'hôtel</t>
  </si>
  <si>
    <t>Transport E19 Bureau-Camayenne pour enquête</t>
  </si>
  <si>
    <t>Transport Bureau-Bonfi-Lambayi pour enquête</t>
  </si>
  <si>
    <t>Achat de repas (1) jour pour le garde de E400 pour sa sécurité</t>
  </si>
  <si>
    <t>Remboursement à E21 pour suplus des dépenses de la mission d'enquête à Maférinya</t>
  </si>
  <si>
    <t>Reçu de E21 pour reversement à la caisse reste argent de la mission d'enquête à N'zérékoré</t>
  </si>
  <si>
    <t>Versement à Saidou Bonus des agents de la police pour la securité de E400 à l'aéroport</t>
  </si>
  <si>
    <t>Reçu de E400 pour reversement à la caisse argent de trust building pour la rencontre d'un trafiquant à l'hôtel rivera</t>
  </si>
  <si>
    <t>Remboursement à E1 pour les surplus des dépenses éffectuées pour la mission à n'zérékoré et sérédou</t>
  </si>
  <si>
    <t>Remboursement à E1 achat (15l) essence pour véhi perso pour son fonctionnement de la semaine</t>
  </si>
  <si>
    <t>Transport Castro Bureau-Serproma pour la recuperation de la convention d'établissement de WARA</t>
  </si>
  <si>
    <t>Versement à Odette pour mission de suivi délibéré du cas peau de panthère à Mamou</t>
  </si>
  <si>
    <t xml:space="preserve">Moné </t>
  </si>
  <si>
    <t>17/6/GALFR40A</t>
  </si>
  <si>
    <t>17/6/GALFR24TB</t>
  </si>
  <si>
    <t>17/6/GALFR27TB</t>
  </si>
  <si>
    <t>17/6/GALFR36FA</t>
  </si>
  <si>
    <t>17/6/GALFR26H</t>
  </si>
  <si>
    <t>17/6/GALFR11A</t>
  </si>
  <si>
    <t>17/6/GALFLR15A</t>
  </si>
  <si>
    <t>17/6/GALFR001</t>
  </si>
  <si>
    <t>17/6/GALFR46Tu</t>
  </si>
  <si>
    <t>17/6/GALFR08MO</t>
  </si>
  <si>
    <t>17/6/GALFLR10A</t>
  </si>
  <si>
    <t>17/6/GALFLR12SJ</t>
  </si>
  <si>
    <t>17/6/GALFR15RB</t>
  </si>
  <si>
    <t>17/6/GALFR16A</t>
  </si>
  <si>
    <t>17/6/GALFLR21MO</t>
  </si>
  <si>
    <t>17/6/GALFR22RB</t>
  </si>
  <si>
    <t>17/6/GALFLR23A</t>
  </si>
  <si>
    <t>17/6/GALFR33S</t>
  </si>
  <si>
    <t>Transport Sérédou Boussela pour enquête</t>
  </si>
  <si>
    <t>17/6/GALFR23TE</t>
  </si>
  <si>
    <t>Frais hôtel  E1 (3) nuité à Sérédou pour enquête</t>
  </si>
  <si>
    <t>17/6/GALFR24FH</t>
  </si>
  <si>
    <t>Food allowance(1) jour à Sérédou pour enquête</t>
  </si>
  <si>
    <t>Transport  Gueckédou-Conakry après enquête</t>
  </si>
  <si>
    <t>Frais hôtel Tmandou plus une (1) nuité à Gueckédou retour enquête à N'Zérékoré et Seérédou</t>
  </si>
  <si>
    <t>Achat de produits pharmaceutique (Thiobactin, Ardepal plus, Medvit cp, Doliprane cp, Zesen cp) pour E1</t>
  </si>
  <si>
    <t>17/6/GALFF19A</t>
  </si>
  <si>
    <t>17/6/GALFFSNH</t>
  </si>
  <si>
    <t xml:space="preserve">Frais hôtel Jannette Kouloubo BEAVOGUI (1) nuitée E1 </t>
  </si>
  <si>
    <t>17/6/GALFF8H</t>
  </si>
  <si>
    <t>Frais hôtel Residence Diani de N'zérékoré (7) nuitées pour enquête à N'Zérékoré</t>
  </si>
  <si>
    <t>17/6/GALFF13H</t>
  </si>
  <si>
    <t>Transport Sérédou-Zébéla aller pour enquête</t>
  </si>
  <si>
    <t xml:space="preserve">Transport Sérédou-Gueckedou retour  enquête </t>
  </si>
  <si>
    <t>Food allowance  E1 (1) voyage à N'Zérékoré -Sérédou pour enquête</t>
  </si>
  <si>
    <t xml:space="preserve">Food allowance E1 (1) jour à Sérédou  pour enquête </t>
  </si>
  <si>
    <t>Food allowance(1) jour à Gueckédou retour enquête</t>
  </si>
  <si>
    <t>Achat (15l) gasoil véhicule personnel E1 pour son transport</t>
  </si>
  <si>
    <t>17/6/GALFR44A</t>
  </si>
  <si>
    <t>17/6/GALFR21MO</t>
  </si>
  <si>
    <t>Frais Transport Saidou Bureau-centre emetteur pour enquête</t>
  </si>
  <si>
    <t>Transport Castro Bureau-Aéroport pour la reception de NICOLAS</t>
  </si>
  <si>
    <t>Transport Castro Bureau-IPM pour la recherce d'un technicien pour la reparation d'une imprimante</t>
  </si>
  <si>
    <t>17/6/GALFR27TU</t>
  </si>
  <si>
    <t xml:space="preserve">Achat de carte de recharge Cellcom pour enquête </t>
  </si>
  <si>
    <t>17/6/GALFR28</t>
  </si>
  <si>
    <t>17/6/GALFR34MO</t>
  </si>
  <si>
    <t>17/6/GALFR34TE</t>
  </si>
  <si>
    <t>17/6/GALFR35MO</t>
  </si>
  <si>
    <t>17/6/GALFR36TU</t>
  </si>
  <si>
    <t>17/6/GALFR50MO</t>
  </si>
  <si>
    <t>17/6/GALFR01MO</t>
  </si>
  <si>
    <t>17/6/GALF07A</t>
  </si>
  <si>
    <t>17/6/GALFR10TB</t>
  </si>
  <si>
    <t>17/6/GALFR12MO</t>
  </si>
  <si>
    <t xml:space="preserve">Versement à Mamadou Diallo électricien pour achat d'un globe électrique </t>
  </si>
  <si>
    <t>17/6/GALFLR18A</t>
  </si>
  <si>
    <t>17/6/GALFLR23MO</t>
  </si>
  <si>
    <t>17/6/GALFR23</t>
  </si>
  <si>
    <t>17/6/GALFR02485A</t>
  </si>
  <si>
    <t>17/6/GALFRO</t>
  </si>
  <si>
    <t>17/6/GALFR23010A</t>
  </si>
  <si>
    <t>17/6/GALFR14TU</t>
  </si>
  <si>
    <t>17/6/GALFR37TU</t>
  </si>
  <si>
    <t>17/6/GALFR38</t>
  </si>
  <si>
    <t>17/6/GALFR023002C</t>
  </si>
  <si>
    <t>17/6/GALFR023026C</t>
  </si>
  <si>
    <t>17/6/GALFR18C</t>
  </si>
  <si>
    <t>17/6/GALFR023182C</t>
  </si>
  <si>
    <t>17/6/GALFR14TE</t>
  </si>
  <si>
    <t>17/6/GALFR36TE</t>
  </si>
  <si>
    <t>Remboursement de 50% des frais medicaux E1</t>
  </si>
  <si>
    <t>17/6/GALFR29TB</t>
  </si>
  <si>
    <t>Salaire Mamadou Saidou Deba Barry  04/2017</t>
  </si>
  <si>
    <t>Salaire E1 04/2017</t>
  </si>
  <si>
    <t>Salaire Tamba Fatou Oulare 04/2017</t>
  </si>
  <si>
    <t>Salaire Sekou Castro Kourouma 04/2017</t>
  </si>
  <si>
    <t>Salaire Odette Kamano 04/2017</t>
  </si>
  <si>
    <t>Salaire Mamadou Saliou Balde 04/2017</t>
  </si>
  <si>
    <t>Facture  Service Web</t>
  </si>
  <si>
    <t>Taxi bureau aeroport A/R pour chercher Nicolas CCU</t>
  </si>
  <si>
    <t>Frais de réquisition des numéros des trafiquants à l'Inspecteur Cissé</t>
  </si>
  <si>
    <t>Taxi Centre ville (BPMG) bureau</t>
  </si>
  <si>
    <t>17/6/GALFR03TU</t>
  </si>
  <si>
    <t>17/6/GALFR02EC</t>
  </si>
  <si>
    <t>Achat d'une puce Orange pour NICOLAS</t>
  </si>
  <si>
    <t>CCU</t>
  </si>
  <si>
    <t>17/6/GALFR39T</t>
  </si>
  <si>
    <t>Transport  bureau-maison A/R</t>
  </si>
  <si>
    <t>17/6/GALFR44TU</t>
  </si>
  <si>
    <t>17/6/GALFR01TE</t>
  </si>
  <si>
    <t>17/6/GALFR02TE</t>
  </si>
  <si>
    <t>17/6/GALFR03FA</t>
  </si>
  <si>
    <t>17/6/GALFR04TB</t>
  </si>
  <si>
    <t>17/6/GALFR06TE</t>
  </si>
  <si>
    <t>17/6/GALFF01985H</t>
  </si>
  <si>
    <t>17/6/GALFR09TE</t>
  </si>
  <si>
    <t>Achat d'un Raffraichissant avec trafiquant</t>
  </si>
  <si>
    <t>Taxi bureau-Enco5 A/R</t>
  </si>
  <si>
    <t>Achat  de carte de recharge cellcom</t>
  </si>
  <si>
    <t>Jus de fruit avec trafiquant</t>
  </si>
  <si>
    <t>Salaire Moné Doré juin/17</t>
  </si>
  <si>
    <t>Nicolas</t>
  </si>
  <si>
    <t>17/6/GALFS</t>
  </si>
  <si>
    <t>Frais de fonctionnement Moné  pour  la semaine</t>
  </si>
  <si>
    <t>22/062017</t>
  </si>
  <si>
    <t>Achat de 20l d'essence pour le groupe électrogène</t>
  </si>
  <si>
    <t>17/6/GALFF42H</t>
  </si>
  <si>
    <t>17/6/GALF08TU</t>
  </si>
  <si>
    <t>17/6/GALF10TU</t>
  </si>
  <si>
    <t>17/6/GALF12TU</t>
  </si>
  <si>
    <t>17/6/GALF13TU</t>
  </si>
  <si>
    <t>17/6/GALF14</t>
  </si>
  <si>
    <t>17/6/GALF15</t>
  </si>
  <si>
    <t>17/6/GALF01FA</t>
  </si>
  <si>
    <t>17/6/GALF02FA</t>
  </si>
  <si>
    <t>17/6/GALF18FB</t>
  </si>
  <si>
    <t>Frais passage au barrage</t>
  </si>
  <si>
    <t>17/6/GALFTVR</t>
  </si>
  <si>
    <t>17/6/GALFTVA</t>
  </si>
  <si>
    <t>17/6/GALFR49TU</t>
  </si>
  <si>
    <t>17/6/GALF49TU</t>
  </si>
  <si>
    <t>17/6/GALFR48TE</t>
  </si>
  <si>
    <t>17/6/GALFR49FA</t>
  </si>
  <si>
    <t>17/6/GALFF05H</t>
  </si>
  <si>
    <t>Frais hôtel kimambourou E1 à Maférinya</t>
  </si>
  <si>
    <t xml:space="preserve">Frais transfert crédit orange pour appel d'un trafiquant </t>
  </si>
  <si>
    <t xml:space="preserve">Achat de Recharge orange pour appel telephonique d'un trafiquant </t>
  </si>
  <si>
    <t>Tranport maferinya -coyah retour enquête Maférinya</t>
  </si>
  <si>
    <t>Transport  coyah - cosa  retour enquête Maférinya</t>
  </si>
  <si>
    <t>Ration journalière à Maférinya</t>
  </si>
  <si>
    <t>17/6/GALFR4</t>
  </si>
  <si>
    <t>17/6/GALFR3FA</t>
  </si>
  <si>
    <t>17/6/GALFR2TE</t>
  </si>
  <si>
    <t>17/6/GALFR17TE</t>
  </si>
  <si>
    <t>Transport burau-Madina et Coléah pour enquête</t>
  </si>
  <si>
    <t>17/6/GALFR31TE</t>
  </si>
  <si>
    <t>17/6/GALFR29TE</t>
  </si>
  <si>
    <t>17/6/GALFR30C</t>
  </si>
  <si>
    <t>Taxi bureau -Sonfonia pour enquête</t>
  </si>
  <si>
    <t>Taxi bureau - kilomaitre 36 pour enquête</t>
  </si>
  <si>
    <t>17/6/GALFR33TE</t>
  </si>
  <si>
    <t>Food allowance journalière</t>
  </si>
  <si>
    <t>Frais hébergement (2) nuitées  hôtel BAFILA E17 à forecariat</t>
  </si>
  <si>
    <t>17/6/GALFF106/17</t>
  </si>
  <si>
    <t>17/6/GALFR30BM</t>
  </si>
  <si>
    <t>17/6/GALFR31BM</t>
  </si>
  <si>
    <t>17/6/GALFR32BM</t>
  </si>
  <si>
    <t>17/6/GALFR40BM</t>
  </si>
  <si>
    <t>17/6/GALFR41BM</t>
  </si>
  <si>
    <t>17/6/GALFR42BM</t>
  </si>
  <si>
    <t>17/6/GALFR43BM</t>
  </si>
  <si>
    <t>17/6/GALFR17TU</t>
  </si>
  <si>
    <t>Achat de 20l pour le groupe électrogène bureau</t>
  </si>
  <si>
    <t>Paiement  Prime de stage E37 juin/17</t>
  </si>
  <si>
    <t>Paiement Prime de stage  E17 juin/17</t>
  </si>
  <si>
    <t>Paiement Prime de stage   E19 juin/17</t>
  </si>
  <si>
    <t>Paiement  Salaire E21 juin/17</t>
  </si>
  <si>
    <t>Paiement Salaire Aîssatou Sessou juin/17</t>
  </si>
  <si>
    <t>Taxi-moto Barry bureau-centre ville (BPMG) pour la vérification du virement effectué pour GALF</t>
  </si>
  <si>
    <t>Achat de nourriture pour la rupture de jeun pour tout le personnel de GALF au bureau</t>
  </si>
  <si>
    <t>SOLDE  AU  30/ 06/17</t>
  </si>
  <si>
    <t>Étiquettes de lignes</t>
  </si>
  <si>
    <t>Somme de Montant dépensé</t>
  </si>
  <si>
    <t>(vide)</t>
  </si>
  <si>
    <t>Total général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</si>
  <si>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</si>
  <si>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</si>
  <si>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</si>
  <si>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</si>
  <si>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</si>
  <si>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</si>
  <si>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</si>
  <si>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 xml:space="preserve">Total Remboursé </t>
  </si>
  <si>
    <t>Investigations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</si>
  <si>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</si>
  <si>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</si>
  <si>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</si>
  <si>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</si>
  <si>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</si>
  <si>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</si>
  <si>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</si>
  <si>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</si>
  <si>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</si>
  <si>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</si>
  <si>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</si>
  <si>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</si>
  <si>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</si>
  <si>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</si>
  <si>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</si>
  <si>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</si>
  <si>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</si>
  <si>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</si>
  <si>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</si>
  <si>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Solde au 01/06/17</t>
  </si>
  <si>
    <t>Balance au 30/06/17</t>
  </si>
  <si>
    <t>Solde comptable au 30/06/2017</t>
  </si>
  <si>
    <t>Solde comptable au 01/06/2017</t>
  </si>
  <si>
    <t xml:space="preserve">Nicolas </t>
  </si>
  <si>
    <t>Somme de SORTIES</t>
  </si>
  <si>
    <t>Étiquettes de colonnes</t>
  </si>
  <si>
    <t xml:space="preserve">Transport </t>
  </si>
  <si>
    <t>food allowAnce</t>
  </si>
  <si>
    <t>Taxi moto gare routiere hoTel - kankan</t>
  </si>
  <si>
    <t>food allowence Baldé</t>
  </si>
  <si>
    <t>Food allowance journaliere Castro</t>
  </si>
  <si>
    <t>food allowence E19</t>
  </si>
  <si>
    <t>Food allowance journalier Castro</t>
  </si>
  <si>
    <t>Food allowance journaliere Baldé</t>
  </si>
  <si>
    <t>food allowence Castro</t>
  </si>
  <si>
    <t>Food allowance journalier Baldé</t>
  </si>
  <si>
    <t>Ration journaliere Castro</t>
  </si>
  <si>
    <t>Food allowance journalier E19</t>
  </si>
  <si>
    <t>Frais de Virement sur compte GALF par EAGLE</t>
  </si>
  <si>
    <t>BPMG USD</t>
  </si>
  <si>
    <t>Court Fees</t>
  </si>
  <si>
    <t>Equipement</t>
  </si>
  <si>
    <t xml:space="preserve">Frais hotel E19 à Kankan pour enquête </t>
  </si>
  <si>
    <t>Paiement Honaraire Avocat 75% cas Ivoire (Famille Sidimé)</t>
  </si>
  <si>
    <t>Frais de transfert par orange money à Tamba pour  la confection dela carte de visite de E400</t>
  </si>
  <si>
    <t>Frais de transfert/orange money à Tamba pour confection de carte de visite de E400</t>
  </si>
  <si>
    <t>Transport Forecariah -Pamelap</t>
  </si>
  <si>
    <t>Frais de Photocopie PV</t>
  </si>
  <si>
    <t>Paiement au prestataire pour les frais cartes visite de E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</si>
</sst>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d\-mmm\-yy"/>
    <numFmt numFmtId="165" formatCode="#,##0.0"/>
    <numFmt numFmtId="166" formatCode="dd/mm/yy;@"/>
    <numFmt numFmtId="167" formatCode="_(* #,##0.00_);_(* \(#,##0.00\);_(* &quot;-&quot;??_);_(@_)"/>
    <numFmt numFmtId="168" formatCode="_-* #,##0\ _€_-;\-* #,##0\ _€_-;_-* &quot;-&quot;??\ _€_-;_-@_-"/>
    <numFmt numFmtId="169" formatCode="_-* #,##0.0\ _€_-;\-* #,##0.0\ _€_-;_-* &quot;-&quot;??\ _€_-;_-@_-"/>
    <numFmt numFmtId="170" formatCode="#,##0.00\ _A_r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3" fillId="0" borderId="2" xfId="2" applyFont="1" applyFill="1" applyBorder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Border="1"/>
    <xf numFmtId="0" fontId="2" fillId="0" borderId="0" xfId="0" applyFont="1" applyBorder="1"/>
    <xf numFmtId="0" fontId="4" fillId="3" borderId="3" xfId="0" applyFont="1" applyFill="1" applyBorder="1"/>
    <xf numFmtId="3" fontId="3" fillId="3" borderId="3" xfId="0" applyNumberFormat="1" applyFont="1" applyFill="1" applyBorder="1"/>
    <xf numFmtId="0" fontId="4" fillId="3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5" fillId="0" borderId="0" xfId="0" applyNumberFormat="1" applyFont="1"/>
    <xf numFmtId="3" fontId="6" fillId="2" borderId="5" xfId="0" applyNumberFormat="1" applyFont="1" applyFill="1" applyBorder="1"/>
    <xf numFmtId="14" fontId="5" fillId="0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3" fontId="5" fillId="0" borderId="6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14" fontId="5" fillId="4" borderId="6" xfId="0" applyNumberFormat="1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3" fontId="5" fillId="4" borderId="6" xfId="0" applyNumberFormat="1" applyFont="1" applyFill="1" applyBorder="1"/>
    <xf numFmtId="3" fontId="5" fillId="4" borderId="6" xfId="0" applyNumberFormat="1" applyFont="1" applyFill="1" applyBorder="1" applyAlignment="1">
      <alignment horizontal="right"/>
    </xf>
    <xf numFmtId="11" fontId="5" fillId="0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14" fontId="5" fillId="0" borderId="3" xfId="0" applyNumberFormat="1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/>
    </xf>
    <xf numFmtId="14" fontId="5" fillId="0" borderId="8" xfId="0" applyNumberFormat="1" applyFont="1" applyFill="1" applyBorder="1" applyAlignment="1">
      <alignment horizontal="left"/>
    </xf>
    <xf numFmtId="3" fontId="6" fillId="0" borderId="2" xfId="0" applyNumberFormat="1" applyFont="1" applyBorder="1"/>
    <xf numFmtId="3" fontId="6" fillId="0" borderId="10" xfId="0" applyNumberFormat="1" applyFont="1" applyBorder="1"/>
    <xf numFmtId="3" fontId="6" fillId="0" borderId="8" xfId="0" applyNumberFormat="1" applyFont="1" applyBorder="1"/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4" fillId="3" borderId="4" xfId="0" applyFont="1" applyFill="1" applyBorder="1"/>
    <xf numFmtId="0" fontId="4" fillId="3" borderId="8" xfId="0" applyFont="1" applyFill="1" applyBorder="1"/>
    <xf numFmtId="3" fontId="3" fillId="3" borderId="8" xfId="0" applyNumberFormat="1" applyFont="1" applyFill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0" fillId="0" borderId="0" xfId="0" applyNumberFormat="1"/>
    <xf numFmtId="3" fontId="3" fillId="2" borderId="2" xfId="0" applyNumberFormat="1" applyFont="1" applyFill="1" applyBorder="1"/>
    <xf numFmtId="1" fontId="2" fillId="0" borderId="11" xfId="0" applyNumberFormat="1" applyFont="1" applyBorder="1" applyAlignment="1">
      <alignment horizontal="center"/>
    </xf>
    <xf numFmtId="0" fontId="0" fillId="0" borderId="6" xfId="0" applyFill="1" applyBorder="1" applyAlignment="1">
      <alignment horizontal="left"/>
    </xf>
    <xf numFmtId="4" fontId="3" fillId="2" borderId="2" xfId="0" applyNumberFormat="1" applyFont="1" applyFill="1" applyBorder="1"/>
    <xf numFmtId="3" fontId="0" fillId="0" borderId="6" xfId="0" applyNumberFormat="1" applyFill="1" applyBorder="1"/>
    <xf numFmtId="3" fontId="0" fillId="0" borderId="6" xfId="0" applyNumberFormat="1" applyFill="1" applyBorder="1" applyAlignment="1">
      <alignment horizontal="right"/>
    </xf>
    <xf numFmtId="3" fontId="0" fillId="0" borderId="3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right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2" borderId="2" xfId="0" applyFont="1" applyFill="1" applyBorder="1"/>
    <xf numFmtId="1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3" fontId="3" fillId="0" borderId="2" xfId="0" applyNumberFormat="1" applyFont="1" applyBorder="1"/>
    <xf numFmtId="0" fontId="2" fillId="0" borderId="16" xfId="0" applyFont="1" applyBorder="1" applyAlignment="1">
      <alignment horizontal="right"/>
    </xf>
    <xf numFmtId="165" fontId="7" fillId="0" borderId="8" xfId="0" applyNumberFormat="1" applyFont="1" applyBorder="1"/>
    <xf numFmtId="4" fontId="3" fillId="0" borderId="8" xfId="0" applyNumberFormat="1" applyFont="1" applyBorder="1"/>
    <xf numFmtId="4" fontId="3" fillId="2" borderId="2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4" fontId="3" fillId="2" borderId="2" xfId="1" applyNumberFormat="1" applyFont="1" applyFill="1" applyBorder="1" applyAlignment="1"/>
    <xf numFmtId="4" fontId="3" fillId="0" borderId="2" xfId="0" applyNumberFormat="1" applyFont="1" applyBorder="1"/>
    <xf numFmtId="4" fontId="3" fillId="0" borderId="2" xfId="0" applyNumberFormat="1" applyFont="1" applyBorder="1" applyAlignment="1"/>
    <xf numFmtId="0" fontId="2" fillId="0" borderId="8" xfId="0" applyFont="1" applyBorder="1" applyAlignment="1">
      <alignment horizontal="right"/>
    </xf>
    <xf numFmtId="4" fontId="7" fillId="0" borderId="8" xfId="0" applyNumberFormat="1" applyFont="1" applyBorder="1"/>
    <xf numFmtId="0" fontId="8" fillId="0" borderId="0" xfId="0" applyFont="1"/>
    <xf numFmtId="166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0" fontId="6" fillId="2" borderId="17" xfId="0" applyFont="1" applyFill="1" applyBorder="1"/>
    <xf numFmtId="3" fontId="6" fillId="2" borderId="1" xfId="0" applyNumberFormat="1" applyFont="1" applyFill="1" applyBorder="1"/>
    <xf numFmtId="3" fontId="6" fillId="2" borderId="18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3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horizontal="left"/>
    </xf>
    <xf numFmtId="3" fontId="5" fillId="0" borderId="2" xfId="0" applyNumberFormat="1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0" applyNumberFormat="1" applyFont="1" applyFill="1" applyBorder="1" applyAlignment="1">
      <alignment horizontal="right"/>
    </xf>
    <xf numFmtId="3" fontId="5" fillId="0" borderId="16" xfId="0" applyNumberFormat="1" applyFont="1" applyFill="1" applyBorder="1"/>
    <xf numFmtId="0" fontId="5" fillId="0" borderId="16" xfId="0" applyFont="1" applyFill="1" applyBorder="1" applyAlignment="1">
      <alignment horizontal="left"/>
    </xf>
    <xf numFmtId="3" fontId="3" fillId="0" borderId="0" xfId="0" applyNumberFormat="1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0" fillId="0" borderId="0" xfId="0" applyFont="1"/>
    <xf numFmtId="14" fontId="3" fillId="0" borderId="0" xfId="0" applyNumberFormat="1" applyFont="1" applyBorder="1" applyAlignment="1"/>
    <xf numFmtId="43" fontId="0" fillId="0" borderId="0" xfId="1" applyFont="1"/>
    <xf numFmtId="0" fontId="0" fillId="0" borderId="0" xfId="0" pivotButton="1"/>
    <xf numFmtId="0" fontId="0" fillId="0" borderId="0" xfId="0" applyNumberFormat="1"/>
    <xf numFmtId="14" fontId="9" fillId="6" borderId="2" xfId="2" applyNumberFormat="1" applyFont="1" applyFill="1" applyBorder="1" applyAlignment="1">
      <alignment horizontal="center"/>
    </xf>
    <xf numFmtId="0" fontId="9" fillId="6" borderId="2" xfId="2" applyFont="1" applyFill="1" applyBorder="1" applyAlignment="1">
      <alignment horizontal="center"/>
    </xf>
    <xf numFmtId="0" fontId="9" fillId="6" borderId="2" xfId="2" applyFont="1" applyFill="1" applyBorder="1" applyAlignment="1">
      <alignment horizontal="center" wrapText="1"/>
    </xf>
    <xf numFmtId="168" fontId="9" fillId="7" borderId="2" xfId="3" applyNumberFormat="1" applyFont="1" applyFill="1" applyBorder="1"/>
    <xf numFmtId="43" fontId="9" fillId="7" borderId="2" xfId="3" applyNumberFormat="1" applyFont="1" applyFill="1" applyBorder="1"/>
    <xf numFmtId="168" fontId="9" fillId="0" borderId="2" xfId="3" applyNumberFormat="1" applyFont="1" applyFill="1" applyBorder="1"/>
    <xf numFmtId="167" fontId="9" fillId="0" borderId="2" xfId="0" applyNumberFormat="1" applyFont="1" applyBorder="1"/>
    <xf numFmtId="168" fontId="9" fillId="5" borderId="2" xfId="3" applyNumberFormat="1" applyFont="1" applyFill="1" applyBorder="1"/>
    <xf numFmtId="14" fontId="10" fillId="8" borderId="21" xfId="4" applyNumberFormat="1" applyFont="1" applyFill="1" applyBorder="1"/>
    <xf numFmtId="14" fontId="10" fillId="8" borderId="22" xfId="4" applyNumberFormat="1" applyFont="1" applyFill="1" applyBorder="1"/>
    <xf numFmtId="168" fontId="10" fillId="8" borderId="22" xfId="3" applyNumberFormat="1" applyFont="1" applyFill="1" applyBorder="1"/>
    <xf numFmtId="3" fontId="10" fillId="8" borderId="22" xfId="1" applyNumberFormat="1" applyFont="1" applyFill="1" applyBorder="1" applyAlignment="1">
      <alignment horizontal="center"/>
    </xf>
    <xf numFmtId="43" fontId="10" fillId="9" borderId="2" xfId="3" applyNumberFormat="1" applyFont="1" applyFill="1" applyBorder="1"/>
    <xf numFmtId="168" fontId="9" fillId="0" borderId="0" xfId="3" applyNumberFormat="1" applyFont="1"/>
    <xf numFmtId="3" fontId="9" fillId="0" borderId="0" xfId="3" applyNumberFormat="1" applyFont="1" applyAlignment="1">
      <alignment horizontal="center"/>
    </xf>
    <xf numFmtId="43" fontId="9" fillId="0" borderId="0" xfId="3" applyNumberFormat="1" applyFont="1"/>
    <xf numFmtId="168" fontId="9" fillId="0" borderId="26" xfId="3" applyNumberFormat="1" applyFont="1" applyBorder="1"/>
    <xf numFmtId="3" fontId="6" fillId="2" borderId="0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 indent="1"/>
    </xf>
    <xf numFmtId="14" fontId="3" fillId="0" borderId="0" xfId="0" applyNumberFormat="1" applyFont="1" applyFill="1" applyBorder="1"/>
    <xf numFmtId="14" fontId="3" fillId="0" borderId="0" xfId="0" applyNumberFormat="1" applyFont="1" applyFill="1"/>
    <xf numFmtId="1" fontId="3" fillId="0" borderId="0" xfId="0" applyNumberFormat="1" applyFont="1" applyFill="1"/>
    <xf numFmtId="1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14" fontId="3" fillId="0" borderId="2" xfId="2" applyNumberFormat="1" applyFont="1" applyFill="1" applyBorder="1" applyAlignment="1">
      <alignment horizontal="left" wrapText="1"/>
    </xf>
    <xf numFmtId="3" fontId="3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0" fontId="6" fillId="2" borderId="1" xfId="0" applyFont="1" applyFill="1" applyBorder="1"/>
    <xf numFmtId="14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4" fontId="14" fillId="0" borderId="2" xfId="0" applyNumberFormat="1" applyFont="1" applyBorder="1" applyAlignment="1">
      <alignment horizontal="left"/>
    </xf>
    <xf numFmtId="164" fontId="14" fillId="0" borderId="2" xfId="0" applyNumberFormat="1" applyFont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3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6" fillId="0" borderId="18" xfId="0" applyNumberFormat="1" applyFont="1" applyFill="1" applyBorder="1"/>
    <xf numFmtId="0" fontId="3" fillId="0" borderId="0" xfId="0" applyFont="1"/>
    <xf numFmtId="11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left"/>
    </xf>
    <xf numFmtId="167" fontId="9" fillId="0" borderId="2" xfId="0" applyNumberFormat="1" applyFont="1" applyBorder="1" applyAlignment="1">
      <alignment horizontal="left"/>
    </xf>
    <xf numFmtId="167" fontId="9" fillId="0" borderId="0" xfId="0" applyNumberFormat="1" applyFont="1" applyBorder="1" applyAlignment="1">
      <alignment horizontal="left"/>
    </xf>
    <xf numFmtId="14" fontId="10" fillId="5" borderId="2" xfId="4" applyNumberFormat="1" applyFont="1" applyFill="1" applyBorder="1"/>
    <xf numFmtId="167" fontId="10" fillId="5" borderId="2" xfId="4" applyNumberFormat="1" applyFont="1" applyFill="1" applyBorder="1"/>
    <xf numFmtId="168" fontId="10" fillId="5" borderId="2" xfId="3" applyNumberFormat="1" applyFont="1" applyFill="1" applyBorder="1"/>
    <xf numFmtId="43" fontId="10" fillId="5" borderId="2" xfId="1" applyFont="1" applyFill="1" applyBorder="1"/>
    <xf numFmtId="14" fontId="10" fillId="8" borderId="23" xfId="4" applyNumberFormat="1" applyFont="1" applyFill="1" applyBorder="1"/>
    <xf numFmtId="168" fontId="10" fillId="8" borderId="0" xfId="3" applyNumberFormat="1" applyFont="1" applyFill="1" applyBorder="1" applyAlignment="1">
      <alignment horizontal="left"/>
    </xf>
    <xf numFmtId="43" fontId="10" fillId="8" borderId="0" xfId="1" applyFont="1" applyFill="1" applyBorder="1"/>
    <xf numFmtId="3" fontId="10" fillId="8" borderId="0" xfId="1" applyNumberFormat="1" applyFont="1" applyFill="1" applyBorder="1" applyAlignment="1">
      <alignment horizontal="center"/>
    </xf>
    <xf numFmtId="168" fontId="10" fillId="8" borderId="0" xfId="3" applyNumberFormat="1" applyFont="1" applyFill="1" applyBorder="1"/>
    <xf numFmtId="43" fontId="10" fillId="8" borderId="0" xfId="3" applyNumberFormat="1" applyFont="1" applyFill="1" applyBorder="1"/>
    <xf numFmtId="169" fontId="10" fillId="8" borderId="0" xfId="3" applyNumberFormat="1" applyFont="1" applyFill="1" applyBorder="1"/>
    <xf numFmtId="14" fontId="10" fillId="8" borderId="24" xfId="4" applyNumberFormat="1" applyFont="1" applyFill="1" applyBorder="1"/>
    <xf numFmtId="168" fontId="10" fillId="8" borderId="25" xfId="3" applyNumberFormat="1" applyFont="1" applyFill="1" applyBorder="1"/>
    <xf numFmtId="169" fontId="10" fillId="8" borderId="25" xfId="3" applyNumberFormat="1" applyFont="1" applyFill="1" applyBorder="1"/>
    <xf numFmtId="0" fontId="9" fillId="10" borderId="0" xfId="4" applyFont="1" applyFill="1"/>
    <xf numFmtId="170" fontId="9" fillId="0" borderId="27" xfId="4" applyNumberFormat="1" applyFont="1" applyBorder="1"/>
    <xf numFmtId="170" fontId="9" fillId="0" borderId="28" xfId="4" applyNumberFormat="1" applyFont="1" applyBorder="1"/>
    <xf numFmtId="168" fontId="10" fillId="8" borderId="28" xfId="3" applyNumberFormat="1" applyFont="1" applyFill="1" applyBorder="1"/>
    <xf numFmtId="168" fontId="10" fillId="8" borderId="29" xfId="3" applyNumberFormat="1" applyFont="1" applyFill="1" applyBorder="1"/>
    <xf numFmtId="0" fontId="10" fillId="0" borderId="0" xfId="0" applyFont="1"/>
    <xf numFmtId="168" fontId="10" fillId="0" borderId="0" xfId="0" applyNumberFormat="1" applyFont="1"/>
    <xf numFmtId="168" fontId="9" fillId="0" borderId="2" xfId="1" applyNumberFormat="1" applyFont="1" applyBorder="1"/>
    <xf numFmtId="168" fontId="10" fillId="0" borderId="2" xfId="1" applyNumberFormat="1" applyFont="1" applyBorder="1"/>
    <xf numFmtId="168" fontId="10" fillId="0" borderId="0" xfId="1" applyNumberFormat="1" applyFont="1"/>
    <xf numFmtId="168" fontId="10" fillId="0" borderId="21" xfId="1" applyNumberFormat="1" applyFont="1" applyBorder="1"/>
    <xf numFmtId="168" fontId="10" fillId="0" borderId="17" xfId="1" applyNumberFormat="1" applyFont="1" applyBorder="1"/>
    <xf numFmtId="168" fontId="10" fillId="0" borderId="0" xfId="1" applyNumberFormat="1" applyFont="1" applyBorder="1"/>
    <xf numFmtId="43" fontId="10" fillId="0" borderId="0" xfId="0" applyNumberFormat="1" applyFont="1"/>
    <xf numFmtId="168" fontId="10" fillId="0" borderId="23" xfId="1" applyNumberFormat="1" applyFont="1" applyBorder="1"/>
    <xf numFmtId="168" fontId="10" fillId="0" borderId="30" xfId="1" applyNumberFormat="1" applyFont="1" applyBorder="1"/>
    <xf numFmtId="168" fontId="10" fillId="0" borderId="24" xfId="1" applyNumberFormat="1" applyFont="1" applyBorder="1"/>
    <xf numFmtId="168" fontId="10" fillId="0" borderId="31" xfId="1" applyNumberFormat="1" applyFont="1" applyBorder="1"/>
    <xf numFmtId="43" fontId="10" fillId="0" borderId="0" xfId="1" applyFont="1"/>
    <xf numFmtId="168" fontId="3" fillId="0" borderId="0" xfId="0" applyNumberFormat="1" applyFont="1"/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2948.611747916664" createdVersion="5" refreshedVersion="5" minRefreshableVersion="3" recordCount="282">
  <cacheSource type="worksheet">
    <worksheetSource ref="A6:E288" sheet="Caisse juin"/>
  </cacheSource>
  <cacheFields count="5">
    <cacheField name="DATE" numFmtId="0">
      <sharedItems containsDate="1" containsBlank="1" containsMixedTypes="1" minDate="2017-06-01T00:00:00" maxDate="2017-07-01T00:00:00"/>
    </cacheField>
    <cacheField name="Nom" numFmtId="0">
      <sharedItems containsBlank="1" count="16">
        <m/>
        <s v="Moné"/>
        <s v="Saidou"/>
        <s v="E21"/>
        <s v="E17"/>
        <s v="Sessou"/>
        <s v="Odette"/>
        <s v="E37"/>
        <s v="E1"/>
        <s v="E19"/>
        <s v="Baldé"/>
        <s v="Tamba"/>
        <s v="Castro"/>
        <s v="Nicolas"/>
        <s v="Sessou "/>
        <s v="E400"/>
      </sharedItems>
    </cacheField>
    <cacheField name="LIBELLE" numFmtId="0">
      <sharedItems containsBlank="1"/>
    </cacheField>
    <cacheField name="ENTREES" numFmtId="3">
      <sharedItems containsString="0" containsBlank="1" containsNumber="1" containsInteger="1" minValue="10000" maxValue="19113750"/>
    </cacheField>
    <cacheField name="SORTIES" numFmtId="3">
      <sharedItems containsString="0" containsBlank="1" containsNumber="1" containsInteger="1" minValue="3000" maxValue="5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2948.623850925927" createdVersion="5" refreshedVersion="5" minRefreshableVersion="3" recordCount="592">
  <cacheSource type="worksheet">
    <worksheetSource ref="A1:I1048576" sheet="COMPTA juin"/>
  </cacheSource>
  <cacheFields count="9">
    <cacheField name="Date" numFmtId="0">
      <sharedItems containsNonDate="0" containsDate="1" containsString="0" containsBlank="1" minDate="2017-06-01T00:00:00" maxDate="2017-07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/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/>
    </cacheField>
    <cacheField name="Montant dépensé" numFmtId="0">
      <sharedItems containsString="0" containsBlank="1" containsNumber="1" containsInteger="1" minValue="470" maxValue="13467500"/>
    </cacheField>
    <cacheField name="Nom" numFmtId="0">
      <sharedItems containsBlank="1" count="19">
        <s v="Saidou"/>
        <s v="Odette"/>
        <s v="Sessou"/>
        <s v="E21"/>
        <s v="E37"/>
        <s v="Moné"/>
        <s v="E17"/>
        <s v="BPMG GNF"/>
        <s v="Tamba"/>
        <s v="E19"/>
        <s v="E1"/>
        <s v="BPMG USD"/>
        <s v="Baldé"/>
        <s v="Castro"/>
        <s v="Moné "/>
        <s v="Nicolas"/>
        <s v="E400"/>
        <m/>
        <s v="PBMG USD" u="1"/>
      </sharedItems>
    </cacheField>
    <cacheField name="Donor" numFmtId="0">
      <sharedItems containsBlank="1"/>
    </cacheField>
    <cacheField name="Number" numFmtId="0">
      <sharedItems containsBlank="1"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CP-PC" refreshedDate="42948.623904976848" createdVersion="5" refreshedVersion="5" minRefreshableVersion="3" recordCount="580">
  <cacheSource type="worksheet">
    <worksheetSource ref="A1:I581" sheet="COMPTA juin"/>
  </cacheSource>
  <cacheFields count="9">
    <cacheField name="Date" numFmtId="14">
      <sharedItems containsSemiMixedTypes="0" containsNonDate="0" containsDate="1" containsString="0" minDate="2017-06-01T00:00:00" maxDate="2017-07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 count="29">
        <s v="Transport"/>
        <s v="Personnel"/>
        <s v="Travel Subsistence"/>
        <s v="Telephone"/>
        <s v="Internet"/>
        <s v="Trust building "/>
        <s v="Lawyer Fees"/>
        <s v="Transfer Fees"/>
        <s v="Office Materials"/>
        <s v="Trust building"/>
        <s v="Bonus"/>
        <s v="Rent &amp;Utilities"/>
        <s v="Bank Fees"/>
        <s v="Equipement"/>
        <s v="Travel Expenses"/>
        <s v="Service"/>
        <s v="Transport "/>
        <s v="Court Fees"/>
        <m u="1"/>
        <s v="Food allowance" u="1"/>
        <s v="Travel resistance" u="1"/>
        <s v="Trust buiding" u="1"/>
        <s v="Editing Costs" u="1"/>
        <s v="Foodallowance" u="1"/>
        <s v="Transport maison-bureau. Aller et retour" u="1"/>
        <s v="Carburant" u="1"/>
        <s v="Travel Expanses" u="1"/>
        <s v="Team Building" u="1"/>
        <s v="Transport Bureau-Ministère de la sécurité. Aller et retour"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9">
        <s v="Management"/>
        <s v="Team Building"/>
        <s v="Operation"/>
        <s v="Legal"/>
        <s v="Investigation"/>
        <s v="Office"/>
        <s v="Media"/>
        <s v="CCU"/>
        <m u="1"/>
      </sharedItems>
    </cacheField>
    <cacheField name="Montant dépensé" numFmtId="0">
      <sharedItems containsSemiMixedTypes="0" containsString="0" containsNumber="1" containsInteger="1" minValue="470" maxValue="13467500"/>
    </cacheField>
    <cacheField name="Nom" numFmtId="0">
      <sharedItems/>
    </cacheField>
    <cacheField name="Donor" numFmtId="0">
      <sharedItems count="2">
        <s v="ARCUS"/>
        <s v="BONDERMAN "/>
      </sharedItems>
    </cacheField>
    <cacheField name="Number" numFmtId="0">
      <sharedItems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m/>
    <x v="0"/>
    <s v="Repport solde au 31/05/2017"/>
    <n v="3075420"/>
    <m/>
  </r>
  <r>
    <d v="2017-06-01T00:00:00"/>
    <x v="1"/>
    <s v="Paiement facture Internet échéance juin/17"/>
    <m/>
    <n v="3000000"/>
  </r>
  <r>
    <d v="2017-06-01T00:00:00"/>
    <x v="2"/>
    <s v="Remboursement transport Barry maison-bureau du 29/05/2017"/>
    <m/>
    <n v="26000"/>
  </r>
  <r>
    <d v="2017-06-02T00:00:00"/>
    <x v="1"/>
    <s v="Taxi-moto Moné bureau-centre ville (BPMG)  pour retriat"/>
    <m/>
    <n v="65000"/>
  </r>
  <r>
    <d v="2017-06-02T00:00:00"/>
    <x v="0"/>
    <s v="Chèque n°01342969 Approvisionnement de la caisse par le compte GNF"/>
    <n v="8000000"/>
    <m/>
  </r>
  <r>
    <d v="2017-06-02T00:00:00"/>
    <x v="3"/>
    <s v="Transfert par orange money à E21 en mission à Kouroussa cas peau de panthère"/>
    <m/>
    <n v="160000"/>
  </r>
  <r>
    <d v="2017-06-02T00:00:00"/>
    <x v="1"/>
    <s v="Frais de transfert par orange money à  E21 en mission à Kouroussa cas peau de panthère"/>
    <m/>
    <n v="8000"/>
  </r>
  <r>
    <d v="2017-06-02T00:00:00"/>
    <x v="3"/>
    <s v="Transfert par orange money à E21 en mission d'enquête à Dabola  cas peau de tortues"/>
    <m/>
    <n v="500000"/>
  </r>
  <r>
    <d v="2017-06-02T00:00:00"/>
    <x v="1"/>
    <s v="Frais de transfert par orange money à  E21 en mission à Kouroussa cas peau de panthère"/>
    <m/>
    <n v="12000"/>
  </r>
  <r>
    <d v="2017-06-02T00:00:00"/>
    <x v="4"/>
    <s v="Frais de transfert par orange money à  E19 en mission à Dalaba cas peau de panthère"/>
    <m/>
    <n v="800000"/>
  </r>
  <r>
    <d v="2017-06-02T00:00:00"/>
    <x v="1"/>
    <s v="Frais de fonctionnement Moné pour la semaine"/>
    <m/>
    <n v="150000"/>
  </r>
  <r>
    <d v="2017-06-02T00:00:00"/>
    <x v="5"/>
    <s v="Frais de fonctionnement Sessou  pour la semaine"/>
    <m/>
    <n v="80000"/>
  </r>
  <r>
    <d v="2017-06-02T00:00:00"/>
    <x v="1"/>
    <s v="Versement à Ibrahima BAH mecanicien pour achat de plateau, diqsque d'embrayage et frais main d'eouvre reparation véh perso Barry"/>
    <m/>
    <n v="1150000"/>
  </r>
  <r>
    <d v="2017-06-02T00:00:00"/>
    <x v="2"/>
    <s v="Achat 20l essence véhicule perso Barry pour fonctionnement de la semaine"/>
    <m/>
    <n v="160000"/>
  </r>
  <r>
    <d v="2017-06-02T00:00:00"/>
    <x v="5"/>
    <s v="Taxi-moto Sessou bureau-Bambeto-Taouya pour dépôt de la lettre de dennonciation cas peau de panthère à Dabola"/>
    <m/>
    <n v="30000"/>
  </r>
  <r>
    <d v="2017-06-02T00:00:00"/>
    <x v="1"/>
    <s v="Achat de é-recharge pour équipe bureau"/>
    <m/>
    <n v="400000"/>
  </r>
  <r>
    <d v="2017-06-04T00:00:00"/>
    <x v="6"/>
    <s v="Transfert par orange money à Odette en mission à Dalaba cas peau de panthère"/>
    <m/>
    <n v="2500000"/>
  </r>
  <r>
    <d v="2017-06-04T00:00:00"/>
    <x v="1"/>
    <s v="Frais de transfert par orange money à Odette en mission à Dalaba cas peau de panthère"/>
    <m/>
    <n v="46000"/>
  </r>
  <r>
    <d v="2017-06-04T00:00:00"/>
    <x v="6"/>
    <s v="Transfert par orange money à Odette en mission à Dalaba cas peau de panthère"/>
    <m/>
    <n v="1000000"/>
  </r>
  <r>
    <d v="2017-06-04T00:00:00"/>
    <x v="1"/>
    <s v="Frais de transfert par orange money à Odette en mission à Dalaba cas peau de panthère"/>
    <m/>
    <n v="20000"/>
  </r>
  <r>
    <d v="2017-06-05T00:00:00"/>
    <x v="1"/>
    <s v="Remboursement transport Moné maison-bureau du 04/06/2017 pour faire le transfert aux enquêteurs à l'interieur"/>
    <m/>
    <n v="30000"/>
  </r>
  <r>
    <d v="2017-06-05T00:00:00"/>
    <x v="5"/>
    <s v="Taxi-moto Sessou Maison-centre-ville pour recuperation ordre de mission de l'adjidant chef Mohamed Keita Agent des eaux et forets pour envoyer à dalaba en opération de prau de panthère "/>
    <m/>
    <n v="45000"/>
  </r>
  <r>
    <d v="2017-06-05T00:00:00"/>
    <x v="2"/>
    <s v="Taxi-moto Barry bureau-centre ville (BPMG) pour la vérification du virement effectué pour GALF"/>
    <m/>
    <n v="70000"/>
  </r>
  <r>
    <d v="2017-06-05T00:00:00"/>
    <x v="1"/>
    <s v="Taxi-moto Moné bureau centre ville (BPMG)  pour retrait"/>
    <m/>
    <n v="70000"/>
  </r>
  <r>
    <d v="2017-06-05T00:00:00"/>
    <x v="0"/>
    <s v="Chèque n°01342970 Approvisionnement de la caisse par le compte GNF"/>
    <n v="8000000"/>
    <m/>
  </r>
  <r>
    <d v="2017-06-05T00:00:00"/>
    <x v="5"/>
    <s v="Taxi-moto  Sessou bureau-TPIde Mafanco pour expédition du jugement du cas Ivoire et cas tortues"/>
    <m/>
    <n v="30000"/>
  </r>
  <r>
    <d v="2017-06-05T00:00:00"/>
    <x v="7"/>
    <s v="Frais de fonctionnement E37 pour la semaine"/>
    <m/>
    <n v="75000"/>
  </r>
  <r>
    <d v="2017-06-05T00:00:00"/>
    <x v="2"/>
    <s v="Transport  Barry maison-bureau pour (1) jour"/>
    <m/>
    <n v="26000"/>
  </r>
  <r>
    <d v="2017-06-06T00:00:00"/>
    <x v="1"/>
    <s v="Achat E-recharge pour l'equipe du bureau"/>
    <m/>
    <n v="400000"/>
  </r>
  <r>
    <d v="2017-06-06T00:00:00"/>
    <x v="1"/>
    <s v="Achta de (12) parapluies pour l'equipe du bureau"/>
    <m/>
    <n v="360000"/>
  </r>
  <r>
    <d v="2017-06-06T00:00:00"/>
    <x v="1"/>
    <s v="Achat de (6) manteaux pour l'equipe du bureau"/>
    <m/>
    <n v="720000"/>
  </r>
  <r>
    <d v="2017-06-06T00:00:00"/>
    <x v="1"/>
    <s v="Paiement facture EDG pour le bureau"/>
    <m/>
    <n v="89890"/>
  </r>
  <r>
    <d v="2017-06-06T00:00:00"/>
    <x v="1"/>
    <s v="Transport  Moné  maison-centre ville (BPMG) pour recuperation des relevés de banque"/>
    <m/>
    <n v="50000"/>
  </r>
  <r>
    <d v="2017-06-06T00:00:00"/>
    <x v="1"/>
    <s v="Achat de (10) chronos de classeurs"/>
    <m/>
    <n v="153000"/>
  </r>
  <r>
    <d v="2017-06-06T00:00:00"/>
    <x v="6"/>
    <s v="Transfert par orange money à Odette en mission à Dalaba cas peau de panthère"/>
    <m/>
    <n v="2000000"/>
  </r>
  <r>
    <d v="2017-06-06T00:00:00"/>
    <x v="1"/>
    <s v="Frais de transfert par orange money à Odette en mission à Dalaba cas peau de panthère"/>
    <m/>
    <n v="34000"/>
  </r>
  <r>
    <d v="2017-06-06T00:00:00"/>
    <x v="1"/>
    <s v="Salaire E21 mai/17"/>
    <m/>
    <n v="1523750"/>
  </r>
  <r>
    <d v="2017-06-06T00:00:00"/>
    <x v="1"/>
    <s v="Prime de stage E17 mai/17"/>
    <m/>
    <n v="600000"/>
  </r>
  <r>
    <d v="2017-06-06T00:00:00"/>
    <x v="1"/>
    <s v="Prime de stage E19 mai/17"/>
    <m/>
    <n v="600000"/>
  </r>
  <r>
    <d v="2017-06-06T00:00:00"/>
    <x v="1"/>
    <s v="Prime de stage E37 mai/17"/>
    <m/>
    <n v="600000"/>
  </r>
  <r>
    <d v="2017-06-06T00:00:00"/>
    <x v="8"/>
    <s v="Achta 15l gasoil E1 pour son fonctionnement de la semaine"/>
    <m/>
    <n v="120000"/>
  </r>
  <r>
    <d v="2017-06-06T00:00:00"/>
    <x v="9"/>
    <s v="Frais de fonctionnement  E19  pour la semaine"/>
    <m/>
    <n v="75000"/>
  </r>
  <r>
    <d v="2017-06-06T00:00:00"/>
    <x v="4"/>
    <s v="Frais de fonctionnement  E17  pour la semaine"/>
    <m/>
    <n v="75000"/>
  </r>
  <r>
    <d v="2017-06-06T00:00:00"/>
    <x v="3"/>
    <s v="Frais de fonctionnement  E21  pour la semaine"/>
    <m/>
    <n v="50000"/>
  </r>
  <r>
    <d v="2017-06-06T00:00:00"/>
    <x v="2"/>
    <s v="Transport Barry  de la maison au centre ville et au bureau "/>
    <m/>
    <n v="76000"/>
  </r>
  <r>
    <d v="2017-06-07T00:00:00"/>
    <x v="2"/>
    <s v="Transport Barry maison-centre ville (BPMG) pour faire l'arbitrage du compte USD au compte GNF"/>
    <m/>
    <n v="50000"/>
  </r>
  <r>
    <d v="2017-06-07T00:00:00"/>
    <x v="1"/>
    <s v="Taxi-moto Moné bureau-centre ville (BPMG) pour retrait"/>
    <m/>
    <n v="70000"/>
  </r>
  <r>
    <d v="2017-06-07T00:00:00"/>
    <x v="0"/>
    <s v="Chèque n°01342971  Approvisionnement de la caisse par le compte GNF"/>
    <n v="10000000"/>
    <m/>
  </r>
  <r>
    <d v="2017-06-07T00:00:00"/>
    <x v="1"/>
    <s v="Paiement Bonus E17 pour l'opération peau de panthère à Dalaba"/>
    <m/>
    <n v="2000000"/>
  </r>
  <r>
    <d v="2017-06-07T00:00:00"/>
    <x v="1"/>
    <s v="Paiment facture location véhicule 4x4 RC-9509 AF (6) jours pour l'opération peau de panthèrev à Kankan et Dalaba"/>
    <m/>
    <n v="5100000"/>
  </r>
  <r>
    <d v="2017-06-07T00:00:00"/>
    <x v="5"/>
    <s v="Taxi-moto Sessou Maison-Ministère de l'Environnement pour dépôt de la lettre de dennonciation et expédition du jugement au TPI de Mafanco"/>
    <m/>
    <n v="60000"/>
  </r>
  <r>
    <d v="2017-06-07T00:00:00"/>
    <x v="10"/>
    <s v="tranport Maison-bureau  de Baldé pour (3) jours"/>
    <m/>
    <n v="24000"/>
  </r>
  <r>
    <d v="2017-06-07T00:00:00"/>
    <x v="8"/>
    <s v="Achat de recharge Cellcom pour E1 pour enquête"/>
    <m/>
    <n v="20000"/>
  </r>
  <r>
    <d v="2017-06-08T00:00:00"/>
    <x v="11"/>
    <s v="Transport Maison-bureau de Tamba pour (2) joiurs"/>
    <m/>
    <n v="20000"/>
  </r>
  <r>
    <d v="2017-06-08T00:00:00"/>
    <x v="8"/>
    <s v="Versement à E1 pour achat d'un telephone pour enquête"/>
    <m/>
    <n v="750000"/>
  </r>
  <r>
    <d v="2017-06-08T00:00:00"/>
    <x v="2"/>
    <s v="Transport de Barry  maison-bureau pour (3) jours"/>
    <m/>
    <n v="78000"/>
  </r>
  <r>
    <d v="2017-06-08T00:00:00"/>
    <x v="5"/>
    <s v="Taxi-moto Sessou maison-eaux et forets-Agence judiciaire de l'Etat et au TPI de Mafanco pour le dépôt de la lettre de constitution d'avocat pour cas peau de panthère Dalaba"/>
    <m/>
    <n v="70000"/>
  </r>
  <r>
    <d v="2017-06-09T00:00:00"/>
    <x v="5"/>
    <s v="Taxi-moto Sessou Bureau-Aéroport pour l'opération de pangolin"/>
    <m/>
    <n v="15000"/>
  </r>
  <r>
    <d v="2017-06-09T00:00:00"/>
    <x v="1"/>
    <s v="Taxi-moto Moné bureau-Aéroport-centre ville (BPMG)  pour retriat et retour Aéroport- bureau peandant l'opération de pangolin"/>
    <m/>
    <n v="85000"/>
  </r>
  <r>
    <d v="2017-06-09T00:00:00"/>
    <x v="0"/>
    <s v="Chèque n°01342972  Approvisionnement de la caisse par le compte GNF"/>
    <n v="5000000"/>
    <m/>
  </r>
  <r>
    <d v="2017-06-09T00:00:00"/>
    <x v="0"/>
    <s v="Chèque n°01342973  Approvisionnement de la caisse par le compte GNF"/>
    <n v="5000000"/>
    <m/>
  </r>
  <r>
    <d v="2017-06-09T00:00:00"/>
    <x v="1"/>
    <s v="Thierno Ousmane Baldé pour frais de deplacement d'un taxi ville pour l'opération de pangolin à l'aéroport"/>
    <m/>
    <n v="180000"/>
  </r>
  <r>
    <d v="2017-06-09T00:00:00"/>
    <x v="8"/>
    <s v="Remboursement à E1 complement acht d'un telephone ITEL pour enquête"/>
    <m/>
    <n v="80000"/>
  </r>
  <r>
    <d v="2017-06-09T00:00:00"/>
    <x v="8"/>
    <s v="Versement à E1 pour mission d'enquête à N'Zérékoré"/>
    <m/>
    <n v="1800000"/>
  </r>
  <r>
    <d v="2017-06-09T00:00:00"/>
    <x v="11"/>
    <s v="Versement à Tamba pour Bonus media sur (10) sites"/>
    <m/>
    <n v="1000000"/>
  </r>
  <r>
    <d v="2017-06-09T00:00:00"/>
    <x v="1"/>
    <s v="Versement à Mamadou Diakité pour achat de 20l de carbureau pour l'opération de pangolin à l'Aéroport"/>
    <m/>
    <n v="160000"/>
  </r>
  <r>
    <d v="2017-06-09T00:00:00"/>
    <x v="1"/>
    <s v="Achat E-recharge pour l'equipe du bureau"/>
    <m/>
    <n v="400000"/>
  </r>
  <r>
    <d v="2017-06-09T00:00:00"/>
    <x v="10"/>
    <s v="Remboursement à Baldé pour frais impression PV cas écailles de pangolin à l'Aéroport"/>
    <m/>
    <n v="15000"/>
  </r>
  <r>
    <d v="2017-06-09T00:00:00"/>
    <x v="10"/>
    <s v="Taxi-moto Baldé bureau-Ministère de la securité"/>
    <m/>
    <n v="60000"/>
  </r>
  <r>
    <d v="2017-06-09T00:00:00"/>
    <x v="10"/>
    <s v="Frais de fonctionnement Baldé pour la semaine"/>
    <m/>
    <n v="40000"/>
  </r>
  <r>
    <d v="2017-06-09T00:00:00"/>
    <x v="5"/>
    <s v="Frais de fonctionnement Sessou  pour la semaine"/>
    <m/>
    <n v="80000"/>
  </r>
  <r>
    <d v="2017-06-09T00:00:00"/>
    <x v="1"/>
    <s v="Versement à Baldé frais de visa de Nicolas"/>
    <m/>
    <n v="180000"/>
  </r>
  <r>
    <d v="2017-06-09T00:00:00"/>
    <x v="1"/>
    <s v="Frais de fonctionnement Moné  pour la semaine"/>
    <m/>
    <n v="150000"/>
  </r>
  <r>
    <d v="2017-06-09T00:00:00"/>
    <x v="2"/>
    <s v="Achat de 20l essene pour opération écaille pangolin à L'aéroport du véhicule de location "/>
    <m/>
    <n v="160000"/>
  </r>
  <r>
    <d v="2017-06-12T00:00:00"/>
    <x v="2"/>
    <s v="Taxi-moto Barry bureau-centre (DPJ), Interpol"/>
    <m/>
    <n v="70000"/>
  </r>
  <r>
    <d v="2017-06-12T00:00:00"/>
    <x v="1"/>
    <s v="Remboursement à Mamadou Alpha Diallo transfertE-recharge pour l'équipe de bureau"/>
    <m/>
    <n v="400000"/>
  </r>
  <r>
    <d v="2017-06-12T00:00:00"/>
    <x v="10"/>
    <s v="Remboursement à Baldé Frais de photocopie document juridique"/>
    <m/>
    <n v="3000"/>
  </r>
  <r>
    <d v="2017-06-12T00:00:00"/>
    <x v="11"/>
    <s v="Frais de fonctionnement Tamba pour la semaine"/>
    <m/>
    <n v="50000"/>
  </r>
  <r>
    <d v="2017-06-12T00:00:00"/>
    <x v="9"/>
    <s v="Remboursement à 100% frais médicaux de E19"/>
    <m/>
    <n v="514000"/>
  </r>
  <r>
    <d v="2017-06-12T00:00:00"/>
    <x v="1"/>
    <s v="Paiement frais de ramassage poubelle ordure bureau Mai/17"/>
    <m/>
    <n v="75000"/>
  </r>
  <r>
    <d v="2017-06-12T00:00:00"/>
    <x v="1"/>
    <s v="Paiement 25% HoraireAvocat cas peau de panthère à DALABA"/>
    <m/>
    <n v="1750000"/>
  </r>
  <r>
    <d v="2017-06-12T00:00:00"/>
    <x v="1"/>
    <s v="Paiement Bonus de l'Adjidant Chef Fodé Mohamed Keïta cas peau de panthère à DALABA"/>
    <m/>
    <n v="500000"/>
  </r>
  <r>
    <d v="2017-06-12T00:00:00"/>
    <x v="10"/>
    <s v="Taxi-moto Baldé bureau-Ministère de la sécurité-cabinet pour paiment de Bonus et Honoraire Avocat"/>
    <m/>
    <n v="70000"/>
  </r>
  <r>
    <d v="2017-06-12T00:00:00"/>
    <x v="10"/>
    <s v="Remboursement  à Baldé complement transport  bureau-centre ville "/>
    <m/>
    <n v="10000"/>
  </r>
  <r>
    <d v="2017-06-12T00:00:00"/>
    <x v="5"/>
    <s v="Versement à Sessou pour la mission du suivi d'Aution cas peau de panthère à Kindia"/>
    <m/>
    <n v="1160000"/>
  </r>
  <r>
    <d v="2017-06-13T00:00:00"/>
    <x v="2"/>
    <s v="Remboursement à Barry achat  (20l) essence véh perso pour le transport de la semaine"/>
    <m/>
    <n v="160000"/>
  </r>
  <r>
    <d v="2017-06-13T00:00:00"/>
    <x v="11"/>
    <s v="Versement à Tamba Bonus publication (2) radios et (1) site cas peau de panthère"/>
    <m/>
    <n v="300000"/>
  </r>
  <r>
    <d v="2017-06-13T00:00:00"/>
    <x v="1"/>
    <s v="Paiement frais de document de la convention d'établissement de WARA à SERPROMA"/>
    <m/>
    <n v="400000"/>
  </r>
  <r>
    <d v="2017-06-13T00:00:00"/>
    <x v="3"/>
    <s v="Transport E21 bureau-Dixinn-Camayenne pour enquête"/>
    <m/>
    <n v="20000"/>
  </r>
  <r>
    <d v="2017-06-13T00:00:00"/>
    <x v="3"/>
    <s v="Frais de fonctionnement E21 pour la semaine"/>
    <m/>
    <n v="50000"/>
  </r>
  <r>
    <d v="2017-06-13T00:00:00"/>
    <x v="2"/>
    <s v="Taxi-moto Barry bureau-UNOPS pour paticiper à une réunion"/>
    <m/>
    <n v="70000"/>
  </r>
  <r>
    <d v="2017-06-13T00:00:00"/>
    <x v="4"/>
    <s v="Transport E17 bureau-Cité ENCO5-Sangoya  pour enquête"/>
    <m/>
    <n v="20000"/>
  </r>
  <r>
    <d v="2017-06-13T00:00:00"/>
    <x v="4"/>
    <s v="Frais de fonctionnement E17  pour la semaine"/>
    <m/>
    <n v="75000"/>
  </r>
  <r>
    <d v="2017-06-13T00:00:00"/>
    <x v="4"/>
    <s v="Versement à E17 pour achat d'une puce Cellcom pour  enquête "/>
    <m/>
    <n v="5000"/>
  </r>
  <r>
    <d v="2017-06-13T00:00:00"/>
    <x v="12"/>
    <s v="Versement à Castrot transport Bureau-Serproma pour la recuperation de la convention d'établissement de WARA"/>
    <m/>
    <n v="30000"/>
  </r>
  <r>
    <d v="2017-06-13T00:00:00"/>
    <x v="10"/>
    <s v="Taxi-moto Baldé bureau-Ministère de la sécurité pour la recupération du visa de NICOLA"/>
    <m/>
    <n v="60000"/>
  </r>
  <r>
    <d v="2017-06-13T00:00:00"/>
    <x v="6"/>
    <s v="Taxi-moto Odette Bureau-aéroport pour recuperation d'un certificat d'origine"/>
    <m/>
    <n v="20000"/>
  </r>
  <r>
    <d v="2017-06-13T00:00:00"/>
    <x v="9"/>
    <s v="Frais de fonctionnement E19 pour la semaine "/>
    <m/>
    <n v="75000"/>
  </r>
  <r>
    <d v="2017-06-13T00:00:00"/>
    <x v="7"/>
    <s v="Frais de fonctionnement E37 pour la semaine"/>
    <m/>
    <n v="75000"/>
  </r>
  <r>
    <d v="2017-06-14T00:00:00"/>
    <x v="2"/>
    <s v="Taxi-moto Barry bureau-UNOPS pour paticiper à une réunion"/>
    <m/>
    <n v="70000"/>
  </r>
  <r>
    <d v="2017-06-14T00:00:00"/>
    <x v="6"/>
    <s v="Frais de fonctionnement Odette pour la semaine du (14 au 20/6/2017)"/>
    <m/>
    <n v="105000"/>
  </r>
  <r>
    <d v="2017-06-14T00:00:00"/>
    <x v="2"/>
    <s v="Versment à Barry pour achat de (5l) essence véh perso pour reception de E400 à l'aéroport"/>
    <m/>
    <n v="40000"/>
  </r>
  <r>
    <d v="2017-06-14T00:00:00"/>
    <x v="2"/>
    <s v="Versement à barry pour achat de (2) paquets d'eau pour équipe bureau"/>
    <m/>
    <n v="14000"/>
  </r>
  <r>
    <d v="2017-06-14T00:00:00"/>
    <x v="2"/>
    <s v="Versement à barry  (2) jours de Food Allowance pour E400"/>
    <m/>
    <n v="240000"/>
  </r>
  <r>
    <d v="2017-06-14T00:00:00"/>
    <x v="2"/>
    <s v="Versement à barry frais parking Aéroport pour reception de E400"/>
    <m/>
    <n v="5000"/>
  </r>
  <r>
    <d v="2017-06-15T00:00:00"/>
    <x v="7"/>
    <s v="Versement à E37 pour achat de carte recharge cellcom pour enqête"/>
    <m/>
    <n v="20000"/>
  </r>
  <r>
    <d v="2017-06-15T00:00:00"/>
    <x v="1"/>
    <s v="Taxi-moto Moné Bureau-Centre ville (BPMG) pour retrait"/>
    <m/>
    <n v="70000"/>
  </r>
  <r>
    <d v="2017-06-15T00:00:00"/>
    <x v="1"/>
    <s v="Approvissionnement de la caisse"/>
    <n v="8000000"/>
    <m/>
  </r>
  <r>
    <d v="2017-06-15T00:00:00"/>
    <x v="3"/>
    <s v="Versement à E21 pour achat d'une puce pour E400"/>
    <m/>
    <n v="20000"/>
  </r>
  <r>
    <d v="2017-06-15T00:00:00"/>
    <x v="3"/>
    <s v="Versement à E21 transport pour recuperation pièce d'identité pour achat d'une puce pour E400"/>
    <m/>
    <n v="10000"/>
  </r>
  <r>
    <d v="2017-06-15T00:00:00"/>
    <x v="7"/>
    <s v="Versement à E37 pour  transport Bureau-Sonfonia pour enquête"/>
    <m/>
    <n v="20000"/>
  </r>
  <r>
    <d v="2017-06-15T00:00:00"/>
    <x v="12"/>
    <s v="Versement à Castrot transport Bureau-centre ville pour dépôt des numéros à l'Inspecteur Cissé"/>
    <m/>
    <n v="60000"/>
  </r>
  <r>
    <d v="2017-06-15T00:00:00"/>
    <x v="9"/>
    <s v="Versement à E19 Bureau-Bonfi pour enquête "/>
    <m/>
    <n v="15000"/>
  </r>
  <r>
    <d v="2017-06-15T00:00:00"/>
    <x v="1"/>
    <s v="Achat de (4) cartouches d'encre Laser HP201A pour imprimante du bureau"/>
    <m/>
    <n v="3000000"/>
  </r>
  <r>
    <d v="2017-06-15T00:00:00"/>
    <x v="1"/>
    <s v="Achat de (2) paquets de bloc note A5"/>
    <m/>
    <n v="60000"/>
  </r>
  <r>
    <d v="2017-06-15T00:00:00"/>
    <x v="12"/>
    <s v="Versement à Castro transport pour (2) jours (du 15-16/6/2017"/>
    <m/>
    <n v="60000"/>
  </r>
  <r>
    <d v="2017-06-15T00:00:00"/>
    <x v="2"/>
    <s v="Versement à Barry achat de (20l) essence pour véh perso pour son transport"/>
    <m/>
    <n v="160000"/>
  </r>
  <r>
    <d v="2017-06-15T00:00:00"/>
    <x v="1"/>
    <s v="Versement à E400 Food Allowance pour (10) jours"/>
    <m/>
    <n v="1200000"/>
  </r>
  <r>
    <d v="2017-06-16T00:00:00"/>
    <x v="4"/>
    <s v="Versement à E17 transport bureau-bambeto-Cité Enco5-Sangoya-km36-Kgbelen pour enquête"/>
    <m/>
    <n v="27000"/>
  </r>
  <r>
    <d v="2017-06-16T00:00:00"/>
    <x v="1"/>
    <s v="Versement à Moussa Barry pour achat de palette, Chevron + pointe pour la reparation du support de la cuve du bureau"/>
    <m/>
    <n v="110000"/>
  </r>
  <r>
    <d v="2017-06-16T00:00:00"/>
    <x v="7"/>
    <s v="Versement à E37 pour  transport Bureau-Sonfonia pour enquête"/>
    <m/>
    <n v="20000"/>
  </r>
  <r>
    <d v="2017-06-16T00:00:00"/>
    <x v="3"/>
    <s v="Rembousement à E21 transport du 15/6/2017 "/>
    <m/>
    <n v="20000"/>
  </r>
  <r>
    <d v="2017-06-16T00:00:00"/>
    <x v="3"/>
    <s v="Versement à E21 pour  transport Bureau- Debarcadaire de Kaporo-Lambayi pour enquête"/>
    <m/>
    <n v="18000"/>
  </r>
  <r>
    <d v="2017-06-16T00:00:00"/>
    <x v="9"/>
    <s v="Versement à E19 pour achat de recharge cellcom pour appel trafiquant"/>
    <m/>
    <n v="5000"/>
  </r>
  <r>
    <d v="2017-06-16T00:00:00"/>
    <x v="11"/>
    <s v="Versement à Tamba Bonus publication (13) sites pour publication arrestation cas peau de panthère à Dalaba et requisition cas peau de panthère à Kindia"/>
    <m/>
    <n v="1300000"/>
  </r>
  <r>
    <d v="2017-06-16T00:00:00"/>
    <x v="11"/>
    <s v="Remboursement transport à Tamba  Maison-centre ville pour recuperation des journaux"/>
    <m/>
    <n v="30000"/>
  </r>
  <r>
    <d v="2017-06-16T00:00:00"/>
    <x v="1"/>
    <s v="Achat de E-recharge pour équipe du bureau"/>
    <m/>
    <n v="400000"/>
  </r>
  <r>
    <d v="2017-06-16T00:00:00"/>
    <x v="1"/>
    <s v="Paiement main d'œuvre  Lamarana Diallo pour lavage du cuve de retenue d'eau au bureau"/>
    <m/>
    <n v="40000"/>
  </r>
  <r>
    <d v="2017-06-16T00:00:00"/>
    <x v="12"/>
    <s v="Versemenat à Castro transport bureau-Enco5 radio Solei  FM pour faire une emission sur cas peau de panthère à Dalaba"/>
    <m/>
    <n v="30000"/>
  </r>
  <r>
    <d v="2017-06-16T00:00:00"/>
    <x v="6"/>
    <s v="Versement à Odette pour suivi juridique cas peau de panthère à Mamou"/>
    <m/>
    <n v="1240000"/>
  </r>
  <r>
    <d v="2017-06-16T00:00:00"/>
    <x v="1"/>
    <s v="Frais de fonctionnement Moné pour la semaine"/>
    <m/>
    <n v="150000"/>
  </r>
  <r>
    <d v="2017-06-16T00:00:00"/>
    <x v="1"/>
    <s v="Remboursement à Mamadou Alpha Diallo transfert par orange money sur le compte du Fiscaliste pour les frais de traitement des documents du personnel de GALF"/>
    <m/>
    <n v="1650000"/>
  </r>
  <r>
    <d v="2017-06-16T00:00:00"/>
    <x v="1"/>
    <s v="Remboursement à Mamadou Alpha Diallo transfert par orange money sur le compte du propriétaire de la location du véhicule pour l'opération des écailles de pangolin à l'Aéroport"/>
    <m/>
    <n v="400000"/>
  </r>
  <r>
    <d v="2017-06-17T00:00:00"/>
    <x v="1"/>
    <s v="Versement à Moussa Barry pour achat de corde pour la descente  du support de la cuve du bureau"/>
    <m/>
    <n v="110000"/>
  </r>
  <r>
    <d v="2017-06-17T00:00:00"/>
    <x v="1"/>
    <s v="Paiement main d'œuvre Moussa Barry pour la reparation de la palette du support de la cuve d'eau "/>
    <m/>
    <n v="200000"/>
  </r>
  <r>
    <d v="2017-06-17T00:00:00"/>
    <x v="1"/>
    <s v="Versement à Moussa Barry pour achat de fils d'attache pour attacher la cuve à son support "/>
    <m/>
    <n v="50000"/>
  </r>
  <r>
    <d v="2017-06-17T00:00:00"/>
    <x v="1"/>
    <s v="Versement à Elvis Kolié plombier pour achat de pièces pour la reparation de l cuve à eau du bureau"/>
    <m/>
    <n v="45000"/>
  </r>
  <r>
    <d v="2017-06-17T00:00:00"/>
    <x v="1"/>
    <s v="Paiement main d'œuvre Elvis Kolié pour la reparation de la cuve à eau"/>
    <m/>
    <n v="150000"/>
  </r>
  <r>
    <d v="2017-06-17T00:00:00"/>
    <x v="1"/>
    <s v="Paiement Sékou Traoré main d'œuvre pour le montage de la cuve sur son support "/>
    <m/>
    <n v="60000"/>
  </r>
  <r>
    <d v="2017-06-17T00:00:00"/>
    <x v="1"/>
    <s v="Paiement maind'œuvre Sékou Traoré pour le nettoyage de l'interieure la cour du bureau"/>
    <m/>
    <n v="20000"/>
  </r>
  <r>
    <d v="2017-06-17T00:00:00"/>
    <x v="1"/>
    <s v="Reçu de Odette reversement à la caisse reliquat mission opération peau de panthère à Dalaba"/>
    <n v="268500"/>
    <m/>
  </r>
  <r>
    <d v="2017-06-19T00:00:00"/>
    <x v="7"/>
    <s v="Versement à E37 frais taxi-moto bureau -centre ville pour retrait pour appro caisse bureau"/>
    <m/>
    <n v="65000"/>
  </r>
  <r>
    <d v="2017-06-19T00:00:00"/>
    <x v="1"/>
    <s v="Versement à Maîmouna frais de fonctionnement de la semaine"/>
    <m/>
    <n v="70000"/>
  </r>
  <r>
    <d v="2017-06-19T00:00:00"/>
    <x v="1"/>
    <s v="Paiement main d'œuvre Lamarana Diallo pour le nettoyage de la devanture du bureau"/>
    <m/>
    <n v="50000"/>
  </r>
  <r>
    <d v="2017-06-19T00:00:00"/>
    <x v="1"/>
    <s v="Chèque n°01342978 retrait dans le compte GNF pour appro caisse"/>
    <n v="8000000"/>
    <m/>
  </r>
  <r>
    <d v="2017-06-19T00:00:00"/>
    <x v="2"/>
    <s v="Frais Transport Saidou Bureau-centre emetteur pour enquête"/>
    <m/>
    <n v="15000"/>
  </r>
  <r>
    <d v="2017-06-19T00:00:00"/>
    <x v="2"/>
    <s v="Remboursement à Saidou achat de carte de recharge pour E400"/>
    <m/>
    <n v="10000"/>
  </r>
  <r>
    <d v="2017-06-19T00:00:00"/>
    <x v="12"/>
    <s v="Versement à Castro frais taxi-moto bureau-Aéroport pour réception de NICOLAS"/>
    <m/>
    <n v="10000"/>
  </r>
  <r>
    <d v="2017-06-19T00:00:00"/>
    <x v="12"/>
    <s v="Versement à Castro frais deplacenet taxi ville Aéroport-Bureau pour réception de NICOLAS"/>
    <m/>
    <n v="100000"/>
  </r>
  <r>
    <d v="2017-06-19T00:00:00"/>
    <x v="12"/>
    <s v="Versement à Castro frais taxi-moto bureau-IPS pour aller cherher un technicien pour la reparation de l'imprimante "/>
    <m/>
    <n v="17500"/>
  </r>
  <r>
    <d v="2017-06-19T00:00:00"/>
    <x v="9"/>
    <s v="Versement à E19 Bureau-marché tanerie pour enquête "/>
    <m/>
    <n v="13000"/>
  </r>
  <r>
    <d v="2017-06-19T00:00:00"/>
    <x v="9"/>
    <s v="Versement à E19 pour achat  de puce  pour enquête "/>
    <m/>
    <n v="5000"/>
  </r>
  <r>
    <d v="2017-06-19T00:00:00"/>
    <x v="4"/>
    <s v="Versement à E17 transport bureau-Cité Enco5 pour enquête"/>
    <m/>
    <n v="12000"/>
  </r>
  <r>
    <d v="2017-06-19T00:00:00"/>
    <x v="4"/>
    <s v="Versement à E17 pour transfert de crédit cellcom à trafiquant pour trust building"/>
    <m/>
    <n v="5000"/>
  </r>
  <r>
    <d v="2017-06-19T00:00:00"/>
    <x v="3"/>
    <s v="Versement à E21 pour frais de fonctionnement de la semaine"/>
    <m/>
    <n v="50000"/>
  </r>
  <r>
    <d v="2017-06-19T00:00:00"/>
    <x v="9"/>
    <s v="Versement à E19  pour frais de fonctionnement de la semaine"/>
    <m/>
    <n v="75000"/>
  </r>
  <r>
    <d v="2017-06-19T00:00:00"/>
    <x v="4"/>
    <s v="Versement à E17  pour frais de fonctionnement de la semaine"/>
    <m/>
    <n v="75000"/>
  </r>
  <r>
    <d v="2017-06-19T00:00:00"/>
    <x v="1"/>
    <s v="Versement à Elvice Kolié plombier frais de pompage du supresseur pour la montée de l'eau dans la cuve"/>
    <m/>
    <n v="20000"/>
  </r>
  <r>
    <d v="2017-06-19T00:00:00"/>
    <x v="1"/>
    <s v="Paiement main d'œuvre Elvice Kolié plombier frais main d'œuvre reparation de la cuve d'eau"/>
    <m/>
    <n v="100000"/>
  </r>
  <r>
    <d v="2017-06-19T00:00:00"/>
    <x v="1"/>
    <s v="Frais taxi-moto bureau-Dubréka aprè suivi reparation de la cuve à eau du bureau"/>
    <m/>
    <n v="100000"/>
  </r>
  <r>
    <d v="2017-06-19T00:00:00"/>
    <x v="7"/>
    <s v="Versement à E37  pour frais de fonctionnement de la semaine"/>
    <m/>
    <n v="75000"/>
  </r>
  <r>
    <d v="2017-06-19T00:00:00"/>
    <x v="7"/>
    <s v="Versement à E37 pour achat de jus (trust buildingt) pendant la rencontre d'un trafiquant avec E400"/>
    <m/>
    <n v="8000"/>
  </r>
  <r>
    <d v="2017-06-19T00:00:00"/>
    <x v="12"/>
    <s v="Versement à Castro pour achat d'une puce orange pour NICOLAS"/>
    <m/>
    <n v="30000"/>
  </r>
  <r>
    <d v="2017-06-19T00:00:00"/>
    <x v="13"/>
    <s v="Versement à NICOLAS Food allowance pour (7) jours"/>
    <m/>
    <n v="840000"/>
  </r>
  <r>
    <d v="2017-06-19T00:00:00"/>
    <x v="12"/>
    <s v="Versement à Castro frais de fonctionnement pour la semaine"/>
    <m/>
    <n v="150000"/>
  </r>
  <r>
    <d v="2017-06-19T00:00:00"/>
    <x v="2"/>
    <s v="Remboursement  à Saidou pour achat de (12,50l) essence pour véhicule perso pour les courses du samedi et dimanche pour le projet"/>
    <m/>
    <n v="100000"/>
  </r>
  <r>
    <d v="2017-06-19T00:00:00"/>
    <x v="2"/>
    <s v="Versement à Saidou pour achat (20l) d'essence pour véhicule perso pour son transport de la semaine"/>
    <m/>
    <n v="160000"/>
  </r>
  <r>
    <d v="2017-06-20T00:00:00"/>
    <x v="14"/>
    <s v="Transport Sessou Bureau-TPI de Mafanco pour expédition du jugement de Djibril Conté cas (40 tortues)"/>
    <m/>
    <n v="30000"/>
  </r>
  <r>
    <d v="2017-06-20T00:00:00"/>
    <x v="1"/>
    <s v="Reversement par Castro  à la caisse le reste d'argent pour l'achat de la puce orange pour NICOLAS"/>
    <n v="10000"/>
    <m/>
  </r>
  <r>
    <d v="2017-06-20T00:00:00"/>
    <x v="8"/>
    <s v="Remboursement à Mamadou Alpha Diallo pour le transfert éffectué par orange money à E1 pour la mission d'enquête à N'Zérékoré et Sérédou"/>
    <m/>
    <n v="1500000"/>
  </r>
  <r>
    <d v="2017-06-20T00:00:00"/>
    <x v="1"/>
    <s v="Frais de transfert par orange money à E1 en mission d'enquête à N'Zérékoré et sérédou"/>
    <m/>
    <n v="34000"/>
  </r>
  <r>
    <d v="2017-06-20T00:00:00"/>
    <x v="11"/>
    <s v="Transfert par orange money à Tamba pour  la confection dela carte de visite de E400"/>
    <m/>
    <n v="325000"/>
  </r>
  <r>
    <d v="2017-06-20T00:00:00"/>
    <x v="1"/>
    <s v="Frais de transfert par orange money à Tamba pour  la confection dela carte de visite de E400"/>
    <m/>
    <n v="8000"/>
  </r>
  <r>
    <d v="2017-06-20T00:00:00"/>
    <x v="11"/>
    <s v="Reversement par Tamba à la caisse le reste d'argent pour la confection dela carte de visite de E400"/>
    <n v="100000"/>
    <m/>
  </r>
  <r>
    <d v="2017-06-20T00:00:00"/>
    <x v="11"/>
    <s v="Frais de fonctionnement de Tamba pour la semaine"/>
    <m/>
    <n v="50000"/>
  </r>
  <r>
    <d v="2017-06-20T00:00:00"/>
    <x v="11"/>
    <s v="Remboursement à Tamba transport bureau-centre ville pour la confection des cartes de visite pour E400"/>
    <m/>
    <n v="40000"/>
  </r>
  <r>
    <d v="2017-06-20T00:00:00"/>
    <x v="1"/>
    <s v="Versement à Sikidi Kourouma Frigoriste pour de gaz plus la main pour la recharge en gaz du frigo"/>
    <m/>
    <n v="150000"/>
  </r>
  <r>
    <d v="2017-06-20T00:00:00"/>
    <x v="1"/>
    <s v="Paiement de la main d'œuvre de Mohamed SARE technicien pour la reparation d'une imprimante"/>
    <m/>
    <n v="200000"/>
  </r>
  <r>
    <d v="2017-06-20T00:00:00"/>
    <x v="12"/>
    <s v="Versement à Castro frais de suivi des requisitions des numéros des trafiquants à Mr. Cissé"/>
    <m/>
    <n v="360000"/>
  </r>
  <r>
    <d v="2017-06-20T00:00:00"/>
    <x v="12"/>
    <s v="Frais taxi-moto Castro bureau-centre villle et au Ministère de la Securité pour  dépôt des frais de suivi des requisitions des numéros des trafiquants à Mr. Cissé"/>
    <m/>
    <n v="60000"/>
  </r>
  <r>
    <d v="2017-06-20T00:00:00"/>
    <x v="10"/>
    <s v="Transport Baldé Bureau-Ministère de la Securité pour dépôt du Passport de NICOLAS pour l'obtention de Visa"/>
    <m/>
    <n v="40000"/>
  </r>
  <r>
    <d v="2017-06-20T00:00:00"/>
    <x v="1"/>
    <s v="Reversement par Castro à la caisse le reste d'argent pour les frais de deplacement de taxi-ville de l'Aéroport au bureau pour la réception de NICOLAS"/>
    <n v="20000"/>
    <m/>
  </r>
  <r>
    <d v="2017-06-20T00:00:00"/>
    <x v="7"/>
    <s v="Versement à E37 pour achat de (10l d'essence pour enquête  avec E400"/>
    <m/>
    <n v="80000"/>
  </r>
  <r>
    <d v="2017-06-20T00:00:00"/>
    <x v="2"/>
    <s v="Versement à Saidou pour achat (20l) d'essence pour véhicule perso pour son transport de la semaine"/>
    <m/>
    <n v="160000"/>
  </r>
  <r>
    <d v="2017-06-20T00:00:00"/>
    <x v="4"/>
    <s v="Versement à E17 pour transport des femmes pour enquête (trust building)"/>
    <m/>
    <n v="15000"/>
  </r>
  <r>
    <d v="2017-06-20T00:00:00"/>
    <x v="1"/>
    <s v="Achat de (2) paquets d'eau pour l'équipe du bureau"/>
    <m/>
    <n v="14000"/>
  </r>
  <r>
    <d v="2017-06-20T00:00:00"/>
    <x v="10"/>
    <s v="Frais de fonctionnement de Baldé pour la semaine"/>
    <m/>
    <n v="40000"/>
  </r>
  <r>
    <d v="2017-06-20T00:00:00"/>
    <x v="14"/>
    <s v="Versement à Sessou pour de nourriture pour rupture du jeun au bureau"/>
    <m/>
    <n v="875000"/>
  </r>
  <r>
    <d v="2017-06-20T00:00:00"/>
    <x v="1"/>
    <s v="Versement à Elvice Kolié plombier pour achat d'un ronibet pussage pour la pompe de la cour du bureau"/>
    <m/>
    <n v="35000"/>
  </r>
  <r>
    <d v="2017-06-20T00:00:00"/>
    <x v="1"/>
    <s v="Paiement frais main d'œuvre pombier Elvis Kolié pour la reparation de la pompe "/>
    <m/>
    <n v="20000"/>
  </r>
  <r>
    <d v="2017-06-20T00:00:00"/>
    <x v="8"/>
    <s v="Rembousement à Mamadou Alpha pour transfert éffectué par orange money à E1 en enquête à N'Zérékoré et Sérédou"/>
    <m/>
    <n v="1000000"/>
  </r>
  <r>
    <d v="2017-06-20T00:00:00"/>
    <x v="1"/>
    <s v="Frais de tansfert pour orange money (1000 000 fg) à E1"/>
    <m/>
    <n v="20000"/>
  </r>
  <r>
    <d v="2017-06-20T00:00:00"/>
    <x v="10"/>
    <s v="Taxi-moto Baldé bureau-Ministère de la securité pour le retrait du passport de NICOLAS"/>
    <m/>
    <n v="65000"/>
  </r>
  <r>
    <d v="2017-06-20T00:00:00"/>
    <x v="1"/>
    <s v="Versement à Mamadou Diallo électricien pour achat de (5) ampoule et (2) douilles pour les bureaux"/>
    <m/>
    <n v="95000"/>
  </r>
  <r>
    <d v="2017-06-21T00:00:00"/>
    <x v="3"/>
    <s v="Versement à E21 taxi-moto  bureau-Madina pour enquête"/>
    <m/>
    <n v="36000"/>
  </r>
  <r>
    <d v="2017-06-21T00:00:00"/>
    <x v="7"/>
    <s v="Versement à E37 pour achat de (10l d'essence pour enquête  avec E400"/>
    <m/>
    <n v="80000"/>
  </r>
  <r>
    <d v="2017-06-21T00:00:00"/>
    <x v="11"/>
    <s v="Versement à Tamba Bonus emission radio fm soleil pour cas peau de panthère à Dalaba et le verdict sur peau de panthère Kindia"/>
    <m/>
    <n v="210000"/>
  </r>
  <r>
    <d v="2017-06-21T00:00:00"/>
    <x v="11"/>
    <s v="Versement à Tamba Bonus à www. Soleil fm guinee.net  cas verdict sur peau de panthère Kindia"/>
    <m/>
    <n v="100000"/>
  </r>
  <r>
    <d v="2017-06-21T00:00:00"/>
    <x v="11"/>
    <s v="Transport Tamba Bureau-centre pour recuperation des cartes de viside de E400"/>
    <m/>
    <n v="40000"/>
  </r>
  <r>
    <d v="2017-06-21T00:00:00"/>
    <x v="4"/>
    <s v="Transport E17 bureau-Sonfonia pour enquête"/>
    <m/>
    <n v="17000"/>
  </r>
  <r>
    <d v="2017-06-20T00:00:00"/>
    <x v="1"/>
    <m/>
    <m/>
    <m/>
  </r>
  <r>
    <d v="2017-06-21T00:00:00"/>
    <x v="1"/>
    <s v="Versement à Mamadou Diallo électricien pour achat d'un globe électrique "/>
    <m/>
    <n v="80000"/>
  </r>
  <r>
    <d v="2017-06-21T00:00:00"/>
    <x v="15"/>
    <s v="Versement à E400 pour achat de jus pour trust building avec un trafiquant"/>
    <m/>
    <n v="15000"/>
  </r>
  <r>
    <d v="2017-06-21T00:00:00"/>
    <x v="1"/>
    <s v="Paiement main d'œuvre Mamadou Diallo électricien pour la reparation des ampoulesdu bureau"/>
    <m/>
    <n v="50000"/>
  </r>
  <r>
    <s v="22/062017"/>
    <x v="1"/>
    <s v="Achat de 20l pour le groupe électrogène bureau"/>
    <m/>
    <n v="160000"/>
  </r>
  <r>
    <d v="2017-06-23T00:00:00"/>
    <x v="1"/>
    <s v="Retrait pour approvisionnement de la caisse"/>
    <n v="19113750"/>
    <m/>
  </r>
  <r>
    <d v="2017-06-23T00:00:00"/>
    <x v="11"/>
    <s v="Versement à Tamba pour Bonus media  cas comparution du Policier pour complicité d'evasion d'un trafiquant"/>
    <m/>
    <n v="600000"/>
  </r>
  <r>
    <d v="2017-06-23T00:00:00"/>
    <x v="9"/>
    <s v="Versement à E19 pour achat  de carte de recharge Cellcom pour enquête "/>
    <m/>
    <n v="10000"/>
  </r>
  <r>
    <d v="2017-06-23T00:00:00"/>
    <x v="15"/>
    <s v="Versement à E400 pour achat de jus pour trust building avec un trafiquant"/>
    <m/>
    <n v="8000"/>
  </r>
  <r>
    <d v="2017-06-23T00:00:00"/>
    <x v="9"/>
    <s v="Remboursement à E19 pour achat  de carte de recharge Cellcom  pour enquête "/>
    <m/>
    <n v="15000"/>
  </r>
  <r>
    <d v="2017-06-23T00:00:00"/>
    <x v="9"/>
    <s v="Transport E19 Bureau-Marché Yimbaya et Tanerie pour enquête"/>
    <m/>
    <n v="15000"/>
  </r>
  <r>
    <d v="2017-06-23T00:00:00"/>
    <x v="9"/>
    <s v="Transport E19  Maison-Camayenne pour la rencontre d'un Trafiquant pour enquête"/>
    <m/>
    <n v="25000"/>
  </r>
  <r>
    <d v="2017-06-23T00:00:00"/>
    <x v="3"/>
    <s v="Transport E21 Bureau-Madina et Coléah pour enquête"/>
    <m/>
    <n v="20000"/>
  </r>
  <r>
    <d v="2017-06-23T00:00:00"/>
    <x v="7"/>
    <s v="Transport E37 Bureau-Enta pour enquête"/>
    <m/>
    <n v="20000"/>
  </r>
  <r>
    <d v="2017-06-23T00:00:00"/>
    <x v="4"/>
    <s v="Transport E17 bureau-km36 pour enquête"/>
    <m/>
    <n v="20000"/>
  </r>
  <r>
    <d v="2017-06-23T00:00:00"/>
    <x v="14"/>
    <s v="Versement à Sessou pour frais de fonctionnement de la semaine"/>
    <m/>
    <n v="80000"/>
  </r>
  <r>
    <d v="2017-06-23T00:00:00"/>
    <x v="15"/>
    <s v="Versement à E400 pour (8) jours de Food allowance"/>
    <m/>
    <n v="960000"/>
  </r>
  <r>
    <d v="2017-06-23T00:00:00"/>
    <x v="2"/>
    <s v="Versement à Saidou pour achat (20l) d'essence pour véhicule perso pour son transport de la semaine"/>
    <m/>
    <n v="160000"/>
  </r>
  <r>
    <d v="2017-06-23T00:00:00"/>
    <x v="1"/>
    <s v="Paiement salaire E21 juin/17"/>
    <m/>
    <n v="1523750"/>
  </r>
  <r>
    <d v="2017-06-23T00:00:00"/>
    <x v="1"/>
    <s v="Paiement salaire Aissatou Sessou  juin/17"/>
    <m/>
    <n v="2213750"/>
  </r>
  <r>
    <d v="2017-06-23T00:00:00"/>
    <x v="1"/>
    <s v="Paiement salaire E17  juin/17"/>
    <m/>
    <n v="600000"/>
  </r>
  <r>
    <d v="2017-06-23T00:00:00"/>
    <x v="1"/>
    <s v="Paiement salaire E19 juin/17"/>
    <m/>
    <n v="600000"/>
  </r>
  <r>
    <d v="2017-06-23T00:00:00"/>
    <x v="1"/>
    <s v="Paiement salaire E37 juin/17"/>
    <m/>
    <n v="600000"/>
  </r>
  <r>
    <d v="2017-06-23T00:00:00"/>
    <x v="1"/>
    <s v="Paiement facture juin/17 BSPS-Sécurité pour gradiennage (1) agent jour et (1) agent nuit pour le bureau"/>
    <m/>
    <n v="2000000"/>
  </r>
  <r>
    <d v="2017-06-27T00:00:00"/>
    <x v="3"/>
    <s v="Transport Bureau-Bonfi-Madina pour enquête"/>
    <m/>
    <n v="16000"/>
  </r>
  <r>
    <d v="2017-06-27T00:00:00"/>
    <x v="6"/>
    <s v="Transport Odette Bureau-Cour d'appel pour suivi de dossier Dédé Koivogui"/>
    <m/>
    <n v="37500"/>
  </r>
  <r>
    <d v="2017-06-27T00:00:00"/>
    <x v="1"/>
    <s v="Reçu de NICOLAS  à la caisse reste argent Food allowance pour (1) jour"/>
    <n v="120000"/>
    <m/>
  </r>
  <r>
    <d v="2017-06-27T00:00:00"/>
    <x v="11"/>
    <s v="Frais de fonctionnement Tamba pour la semaine "/>
    <m/>
    <n v="40000"/>
  </r>
  <r>
    <d v="2017-06-27T00:00:00"/>
    <x v="12"/>
    <s v="Transport Castro Bureau-Serproma pour suivi de la convention d'établissement de WARA"/>
    <m/>
    <n v="30000"/>
  </r>
  <r>
    <d v="2017-06-27T00:00:00"/>
    <x v="12"/>
    <s v="Versement à Castro pour Frais de fonctionnement de la semaine"/>
    <m/>
    <n v="150000"/>
  </r>
  <r>
    <d v="2017-06-27T00:00:00"/>
    <x v="2"/>
    <s v="Transport Saidou Bureau-Serproma pour la signature e la convention de WARA"/>
    <m/>
    <n v="40000"/>
  </r>
  <r>
    <d v="2017-06-27T00:00:00"/>
    <x v="1"/>
    <s v="Transport Moné Bureau-centre ville (BPMG)"/>
    <m/>
    <n v="50000"/>
  </r>
  <r>
    <d v="2017-06-27T00:00:00"/>
    <x v="1"/>
    <s v="Frais de fonctionnement de la semaine"/>
    <m/>
    <n v="120000"/>
  </r>
  <r>
    <d v="2017-06-27T00:00:00"/>
    <x v="9"/>
    <s v="Frais de fonctionnement de la semaine"/>
    <m/>
    <n v="60000"/>
  </r>
  <r>
    <d v="2017-06-27T00:00:00"/>
    <x v="6"/>
    <s v="Transport Odette Bureau-Cour d'appel pour suivi de dossier Dédé Koivogui"/>
    <m/>
    <n v="60000"/>
  </r>
  <r>
    <d v="2017-06-27T00:00:00"/>
    <x v="9"/>
    <s v="Versement à E19 pour achat de carte de recharge Cellcom pour enquête"/>
    <m/>
    <n v="5000"/>
  </r>
  <r>
    <d v="2017-06-27T00:00:00"/>
    <x v="4"/>
    <s v="Frais de fonctionnement E17 pour la semaine"/>
    <m/>
    <n v="60000"/>
  </r>
  <r>
    <d v="2017-06-27T00:00:00"/>
    <x v="3"/>
    <s v="Frais de fonctionnement E21 pour la semaine"/>
    <m/>
    <n v="40000"/>
  </r>
  <r>
    <d v="2017-06-27T00:00:00"/>
    <x v="4"/>
    <s v="Versement à E17 frais de mission d'enquête à Forécariah"/>
    <m/>
    <n v="800000"/>
  </r>
  <r>
    <d v="2017-06-27T00:00:00"/>
    <x v="2"/>
    <s v="Remboursement à Saidou transport (2) jours  maison-bureau "/>
    <m/>
    <n v="52000"/>
  </r>
  <r>
    <d v="2017-06-27T00:00:00"/>
    <x v="12"/>
    <s v="Transport Castro Bureau-Centre ville (BPMG) pour retrait pour appro caisse "/>
    <m/>
    <n v="30000"/>
  </r>
  <r>
    <d v="2017-06-27T00:00:00"/>
    <x v="2"/>
    <s v="Versement à Saidou pour achat (10l) d'essence pour  la moto  pour son transport de la semaine"/>
    <m/>
    <n v="80000"/>
  </r>
  <r>
    <d v="2017-06-27T00:00:00"/>
    <x v="1"/>
    <s v="Remboursement à Ibrahima BAH Chauffeur pour accompagnement de NICOLAS à l'Aéroport"/>
    <m/>
    <n v="80000"/>
  </r>
  <r>
    <d v="2017-06-27T00:00:00"/>
    <x v="1"/>
    <s v="Paiement main d'œuvre Sékou Traoré pour nettoyage de la cour du bureau"/>
    <m/>
    <n v="20000"/>
  </r>
  <r>
    <d v="2017-06-28T00:00:00"/>
    <x v="1"/>
    <s v="Approvisionnement de caisse "/>
    <n v="7000000"/>
    <m/>
  </r>
  <r>
    <d v="2017-06-28T00:00:00"/>
    <x v="3"/>
    <s v="Versement à E21 pour mission d'enquête à Maferinya"/>
    <m/>
    <n v="360000"/>
  </r>
  <r>
    <d v="2017-06-28T00:00:00"/>
    <x v="1"/>
    <s v="Achat de (2) paquets d'eau pour l'équipe du bureau"/>
    <m/>
    <n v="14000"/>
  </r>
  <r>
    <d v="2017-06-28T00:00:00"/>
    <x v="1"/>
    <s v="Versement à Maimouna  pour achat de (2)paquets d'omo, (2) bidons savon liquide, (2) bidons savon de versselle pour le nureau"/>
    <m/>
    <n v="268000"/>
  </r>
  <r>
    <d v="2017-06-28T00:00:00"/>
    <x v="1"/>
    <s v="Paiement salaire Maimouna Baldé juin/17"/>
    <m/>
    <n v="500000"/>
  </r>
  <r>
    <d v="2017-06-28T00:00:00"/>
    <x v="9"/>
    <s v="Transport E19 Bureau-Gbéssia-Bonfi pour enquête"/>
    <m/>
    <n v="16000"/>
  </r>
  <r>
    <d v="2017-06-28T00:00:00"/>
    <x v="7"/>
    <s v="Transport E37 Bureau-Lambayi pour enquête"/>
    <m/>
    <n v="12000"/>
  </r>
  <r>
    <d v="2017-06-28T00:00:00"/>
    <x v="1"/>
    <s v="Achat E-recharg pour l'équipe du bureau"/>
    <m/>
    <n v="400000"/>
  </r>
  <r>
    <d v="2017-06-28T00:00:00"/>
    <x v="1"/>
    <s v="Achat d'un parapluie pour maimouna"/>
    <m/>
    <n v="30000"/>
  </r>
  <r>
    <d v="2017-06-28T00:00:00"/>
    <x v="11"/>
    <s v="Transport Tamba Bureau-maison de la presse  pour recuperation des journaux"/>
    <m/>
    <n v="30000"/>
  </r>
  <r>
    <d v="2017-06-28T00:00:00"/>
    <x v="7"/>
    <s v="Versement à E37 pour achat de (10l d'essence pour enquête  avec E400"/>
    <m/>
    <n v="80000"/>
  </r>
  <r>
    <d v="2017-06-28T00:00:00"/>
    <x v="7"/>
    <s v="Frais de fonctionnement E37 pour la semaine"/>
    <m/>
    <n v="60000"/>
  </r>
  <r>
    <d v="2017-06-28T00:00:00"/>
    <x v="6"/>
    <s v="Transport Odette Bureau-Cour d'appel pour suivi de dossier Dédé Koivogui"/>
    <m/>
    <n v="60000"/>
  </r>
  <r>
    <d v="2017-06-28T00:00:00"/>
    <x v="1"/>
    <s v="Paiement Main d'œuvre Moustapha Diaoudé pour expertise de l'imprimante pour la reparation"/>
    <m/>
    <n v="50000"/>
  </r>
  <r>
    <d v="2017-06-28T00:00:00"/>
    <x v="1"/>
    <s v="Achat de E-recharge pour l'équipe du Bureau"/>
    <m/>
    <n v="400000"/>
  </r>
  <r>
    <d v="2017-06-28T00:00:00"/>
    <x v="1"/>
    <s v="Achat d'un manteau pour Saidou"/>
    <m/>
    <n v="120000"/>
  </r>
  <r>
    <d v="2017-06-28T00:00:00"/>
    <x v="15"/>
    <s v="Versement à E400 pour trust builiding pour la rencontre d'un trafiquant"/>
    <m/>
    <n v="80000"/>
  </r>
  <r>
    <d v="2017-06-28T00:00:00"/>
    <x v="9"/>
    <s v="Transport E19 bureau-Marché Aviation-Tanerie-Yimbaya pour enquête"/>
    <m/>
    <n v="16000"/>
  </r>
  <r>
    <d v="2017-06-29T00:00:00"/>
    <x v="15"/>
    <s v="Versement à E400 pour frais d'hôtel Rivera (1) nuit pour rncontre d'un trafiquant"/>
    <m/>
    <n v="1000000"/>
  </r>
  <r>
    <d v="2017-06-29T00:00:00"/>
    <x v="15"/>
    <s v="Versement à E400 pour trust builiding pour la rencontre d'un trafiquant"/>
    <m/>
    <n v="500000"/>
  </r>
  <r>
    <d v="2017-06-29T00:00:00"/>
    <x v="7"/>
    <s v="Versement à E37 pour achat de (10l d'essence pour enquête  avec E400"/>
    <m/>
    <n v="80000"/>
  </r>
  <r>
    <d v="2017-06-29T00:00:00"/>
    <x v="8"/>
    <s v="Remboursement à E1 50% les frais médicaux "/>
    <m/>
    <n v="337500"/>
  </r>
  <r>
    <d v="2017-06-29T00:00:00"/>
    <x v="11"/>
    <s v="Versement à Tamba pour Bonus media  cas verdict peau de panthère Kindia"/>
    <m/>
    <n v="400000"/>
  </r>
  <r>
    <d v="2017-06-29T00:00:00"/>
    <x v="12"/>
    <s v="Transport Castro (2) fois A/R Bureau-Serproma pour dépôt de ducument"/>
    <m/>
    <n v="90000"/>
  </r>
  <r>
    <d v="2017-06-30T00:00:00"/>
    <x v="1"/>
    <s v="Versement au Command Diakité pour la sécurité de E400 pour la journée du 29/6/17 et scorte à l'aéroport"/>
    <m/>
    <n v="2700000"/>
  </r>
  <r>
    <d v="2017-06-30T00:00:00"/>
    <x v="7"/>
    <s v="Remboursement à E37 transport hôtel Rivera après depot de E400 à l'hôtel"/>
    <m/>
    <n v="27000"/>
  </r>
  <r>
    <d v="2017-06-30T00:00:00"/>
    <x v="9"/>
    <s v="Transport E19 Bureau-Camayenne pour enquête"/>
    <m/>
    <n v="15000"/>
  </r>
  <r>
    <d v="2017-06-30T00:00:00"/>
    <x v="7"/>
    <s v="Transport Bureau-Bonfi-Lambayi pour enquête"/>
    <m/>
    <n v="12000"/>
  </r>
  <r>
    <d v="2017-06-30T00:00:00"/>
    <x v="1"/>
    <s v="Achat de repas (1) jour pour le garde de E400 pour sa sécurité"/>
    <m/>
    <n v="25000"/>
  </r>
  <r>
    <d v="2017-06-30T00:00:00"/>
    <x v="3"/>
    <s v="Remboursement à E21 pour suplus des dépenses de la mission d'enquête à Maférinya"/>
    <m/>
    <n v="100000"/>
  </r>
  <r>
    <d v="2017-06-30T00:00:00"/>
    <x v="1"/>
    <s v="Reçu de E21 pour reversement à la caisse reste argent de la mission d'enquête à N'zérékoré"/>
    <n v="115000"/>
    <m/>
  </r>
  <r>
    <d v="2017-06-30T00:00:00"/>
    <x v="1"/>
    <s v="Achat de (2) paquets d'eau pour l'équipe du bureau"/>
    <m/>
    <n v="14000"/>
  </r>
  <r>
    <d v="2017-06-30T00:00:00"/>
    <x v="2"/>
    <s v="Versement à Saidou Bonus des agents de la police pour la securité de E400 à l'aéroport"/>
    <m/>
    <n v="800000"/>
  </r>
  <r>
    <d v="2017-06-30T00:00:00"/>
    <x v="1"/>
    <s v="Reçu de E400 pour reversement à la caisse argent de trust building pour la rencontre d'un trafiquant à l'hôtel rivera"/>
    <n v="500000"/>
    <m/>
  </r>
  <r>
    <d v="2017-06-30T00:00:00"/>
    <x v="8"/>
    <s v="Remboursement à E1 pour les surplus des dépenses éffectuées pour la mission à n'zérékoré et sérédou"/>
    <m/>
    <n v="644500"/>
  </r>
  <r>
    <d v="2017-06-30T00:00:00"/>
    <x v="8"/>
    <s v="Remboursement à E1 achat (15l) essence pour véhi perso pour son fonctionnement de la semaine"/>
    <m/>
    <n v="120000"/>
  </r>
  <r>
    <d v="2017-06-30T00:00:00"/>
    <x v="12"/>
    <s v="Transport Castro Bureau-Serproma pour la recuperation de la convention d'établissement de WARA"/>
    <m/>
    <n v="60000"/>
  </r>
  <r>
    <d v="2017-06-30T00:00:00"/>
    <x v="6"/>
    <s v="Versement à Odette pour mission de suivi délibéré du cas peau de panthère à Mamou"/>
    <m/>
    <n v="57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2">
  <r>
    <d v="2017-06-01T00:00:00"/>
    <s v="Taxi maison-bureau Aller retour"/>
    <s v="Transport"/>
    <s v="Management"/>
    <n v="26000"/>
    <x v="0"/>
    <s v="ARCUS"/>
    <s v="17/6/GALFR06T"/>
    <s v="Oui"/>
  </r>
  <r>
    <d v="2017-06-01T00:00:00"/>
    <s v="Versement à l'agent Eaux et forets pour frais de consultation et d'ordonnance"/>
    <s v="Personnel"/>
    <s v="Team Building"/>
    <n v="160000"/>
    <x v="1"/>
    <s v="BONDERMAN "/>
    <s v="17/6/GALFR17F"/>
    <s v="Oui"/>
  </r>
  <r>
    <d v="2017-06-01T00:00:00"/>
    <s v="Frais de carburant pour opération peau Kankan"/>
    <s v="Transport"/>
    <s v="Operation"/>
    <n v="424000"/>
    <x v="1"/>
    <s v="BONDERMAN "/>
    <s v="17/6/GALFrsn"/>
    <s v="Oui"/>
  </r>
  <r>
    <d v="2017-06-01T00:00:00"/>
    <s v="food allowAnce"/>
    <s v="Travel Subsistence"/>
    <s v="Legal"/>
    <n v="100000"/>
    <x v="1"/>
    <s v="BONDERMAN "/>
    <s v="17/6/GALFR04F"/>
    <s v="Oui"/>
  </r>
  <r>
    <d v="2017-06-01T00:00:00"/>
    <s v="Taxi maison -Bureau AR"/>
    <s v="Transport"/>
    <s v="Legal"/>
    <n v="16000"/>
    <x v="2"/>
    <s v="BONDERMAN "/>
    <s v="17/6/GALF"/>
    <s v="Oui"/>
  </r>
  <r>
    <d v="2017-06-01T00:00:00"/>
    <s v="Food allowance journalier"/>
    <s v="Travel Subsistence"/>
    <s v="Operation"/>
    <n v="100000"/>
    <x v="1"/>
    <s v="BONDERMAN "/>
    <s v="17/6/GALFR03F"/>
    <s v="Oui"/>
  </r>
  <r>
    <d v="2017-06-01T00:00:00"/>
    <s v=" Taxi moto hotel  galaxi a hotel nabaya"/>
    <s v="Transport"/>
    <s v="Investigation"/>
    <n v="20000"/>
    <x v="1"/>
    <s v="BONDERMAN "/>
    <s v="17/6/GALFR42TE"/>
    <s v="Oui"/>
  </r>
  <r>
    <d v="2017-06-01T00:00:00"/>
    <s v="Taxi moto hotel nabaya hotel galaxi"/>
    <s v="Transport"/>
    <s v="Investigation"/>
    <n v="20000"/>
    <x v="1"/>
    <s v="BONDERMAN "/>
    <s v="17/6/GALFR42TE"/>
    <s v="Oui"/>
  </r>
  <r>
    <d v="2017-06-01T00:00:00"/>
    <s v="Achta carte de recharge pour enquête "/>
    <s v="Telephone"/>
    <s v="Investigation"/>
    <n v="20000"/>
    <x v="1"/>
    <s v="BONDERMAN "/>
    <s v="17/6/GALF"/>
    <s v="Oui"/>
  </r>
  <r>
    <d v="2017-06-01T00:00:00"/>
    <s v="Food allowance journaliere"/>
    <s v="Travel Subsistence"/>
    <s v="Investigation"/>
    <n v="80000"/>
    <x v="1"/>
    <s v="BONDERMAN "/>
    <s v="17/6/GALF"/>
    <s v="Oui"/>
  </r>
  <r>
    <d v="2017-06-01T00:00:00"/>
    <s v="Taxi moto gare routiere hoTel - kankan"/>
    <s v="Transport"/>
    <s v="Investigation"/>
    <n v="25000"/>
    <x v="3"/>
    <s v="BONDERMAN "/>
    <s v="17/6/GALFR38TE"/>
    <s v="Oui"/>
  </r>
  <r>
    <d v="2017-06-01T00:00:00"/>
    <s v="Food allowance (1) jour"/>
    <s v="Travel Subsistence"/>
    <s v="Investigation"/>
    <n v="80000"/>
    <x v="3"/>
    <s v="BONDERMAN "/>
    <s v="17/6/GALFR39F"/>
    <s v="Oui"/>
  </r>
  <r>
    <d v="2017-06-01T00:00:00"/>
    <s v="Frais hotel E19 à Kankan pour enquête "/>
    <s v="Travel Subsistence"/>
    <s v="Investigation"/>
    <n v="150000"/>
    <x v="1"/>
    <s v="BONDERMAN "/>
    <s v="17/6/GALF"/>
    <s v="Oui"/>
  </r>
  <r>
    <d v="2017-06-01T00:00:00"/>
    <s v="Food allowance (1) jour pour enquête à N'Zérékoré"/>
    <s v="Travel Subsistence"/>
    <s v="Investigation"/>
    <n v="80000"/>
    <x v="4"/>
    <s v="BONDERMAN "/>
    <s v="17/6/GALFR35F"/>
    <s v="Oui"/>
  </r>
  <r>
    <d v="2017-06-01T00:00:00"/>
    <s v="Frais d'hôtel (2) nuits à Mamou retour mission d'enquête "/>
    <s v="Travel Subsistence"/>
    <s v="Investigation"/>
    <n v="300000"/>
    <x v="4"/>
    <s v="BONDERMAN "/>
    <s v="17/6/GALFR36H"/>
    <s v="Oui"/>
  </r>
  <r>
    <d v="2017-06-01T00:00:00"/>
    <s v="Paiement facture Internet échéance juin/17"/>
    <s v="Internet"/>
    <s v="Office"/>
    <n v="3000000"/>
    <x v="5"/>
    <s v="BONDERMAN "/>
    <s v="17/6/GALFFAC091"/>
    <s v="Oui"/>
  </r>
  <r>
    <d v="2017-06-01T00:00:00"/>
    <s v="Taxi maison-gare routière Dalaba"/>
    <s v="Transport"/>
    <s v="Investigation"/>
    <n v="15000"/>
    <x v="6"/>
    <s v="BONDERMAN "/>
    <s v="17/6/GALFR50TU"/>
    <s v="Oui"/>
  </r>
  <r>
    <d v="2017-06-01T00:00:00"/>
    <s v="Transfert crédit Orange à trafiquant"/>
    <s v="Trust building "/>
    <s v="Investigation"/>
    <n v="25000"/>
    <x v="6"/>
    <s v="BONDERMAN "/>
    <s v="17/6/GALFR46R"/>
    <s v="Oui"/>
  </r>
  <r>
    <d v="2017-06-02T00:00:00"/>
    <s v="Paiement Honaraire Avocat 75% cas Ivoire (Famille Sidimé)"/>
    <s v="Lawyer Fees"/>
    <s v="Legal"/>
    <n v="2625000"/>
    <x v="7"/>
    <s v="BONDERMAN "/>
    <s v="17/6/GALF"/>
    <s v="Oui"/>
  </r>
  <r>
    <d v="2017-06-02T00:00:00"/>
    <s v="Achat carburant 20L"/>
    <s v="Transport"/>
    <s v="Management"/>
    <n v="160000"/>
    <x v="0"/>
    <s v="ARCUS"/>
    <s v="17/6/GALFRSNC"/>
    <s v="Oui"/>
  </r>
  <r>
    <d v="2017-06-02T00:00:00"/>
    <s v="Versement a Adjudent chef Mohamed Fodé Keita pour food allowance"/>
    <s v="Travel Subsistence"/>
    <s v="Operation"/>
    <n v="100000"/>
    <x v="1"/>
    <s v="BONDERMAN "/>
    <s v="17/6/GALFR06F"/>
    <s v="Oui"/>
  </r>
  <r>
    <d v="2017-06-02T00:00:00"/>
    <s v="versement a Odette pour food allowance"/>
    <s v="Travel Subsistence"/>
    <s v="Operation"/>
    <n v="100000"/>
    <x v="1"/>
    <s v="BONDERMAN "/>
    <s v="17/6/GALFR08F"/>
    <s v="Oui"/>
  </r>
  <r>
    <d v="2017-06-02T00:00:00"/>
    <s v="versement a mamadou saliou baldé pour food allowance"/>
    <s v="Travel Subsistence"/>
    <s v="Operation"/>
    <n v="100000"/>
    <x v="1"/>
    <s v="BONDERMAN "/>
    <s v="17/6/GALFR10F"/>
    <s v="Oui"/>
  </r>
  <r>
    <d v="2017-06-02T00:00:00"/>
    <s v="Versement food E1"/>
    <s v="Travel Subsistence"/>
    <s v="Operation"/>
    <n v="100000"/>
    <x v="1"/>
    <s v="BONDERMAN "/>
    <s v="17/6/GALFR07F"/>
    <s v="Oui"/>
  </r>
  <r>
    <d v="2017-06-02T00:00:00"/>
    <s v="food allowence Baldé"/>
    <s v="Travel Subsistence"/>
    <s v="Legal"/>
    <n v="100000"/>
    <x v="1"/>
    <s v="BONDERMAN "/>
    <s v="17/6/GALFR10F"/>
    <s v="Oui"/>
  </r>
  <r>
    <d v="2017-06-02T00:00:00"/>
    <s v="Taxi maison -Bureau AR"/>
    <s v="Transport"/>
    <s v="Legal"/>
    <n v="16000"/>
    <x v="2"/>
    <s v="BONDERMAN "/>
    <s v="17/6/GALF"/>
    <s v="Oui"/>
  </r>
  <r>
    <d v="2017-06-02T00:00:00"/>
    <s v="Food allowance journalier E19"/>
    <s v="Travel Subsistence"/>
    <s v="Operation"/>
    <n v="100000"/>
    <x v="1"/>
    <s v="BONDERMAN "/>
    <s v="17/6/GALFR03F"/>
    <s v="Oui"/>
  </r>
  <r>
    <d v="2017-06-02T00:00:00"/>
    <s v="Taxi moto hotel nabaya hotel galaxi"/>
    <s v="Transport"/>
    <s v="Investigation"/>
    <n v="20000"/>
    <x v="1"/>
    <s v="BONDERMAN "/>
    <s v="17/6/GALF"/>
    <s v="Oui"/>
  </r>
  <r>
    <d v="2017-06-02T00:00:00"/>
    <s v="Food allowance journaliere Castro"/>
    <s v="Travel Subsistence"/>
    <s v="Investigation"/>
    <n v="80000"/>
    <x v="1"/>
    <s v="BONDERMAN "/>
    <s v="17/6/GALFR46F"/>
    <s v="Oui"/>
  </r>
  <r>
    <d v="2017-06-02T00:00:00"/>
    <s v="frais hotel à Kankan"/>
    <s v="Travel Subsistence"/>
    <s v="Investigation"/>
    <n v="150000"/>
    <x v="1"/>
    <s v="BONDERMAN "/>
    <s v="17/6/GALFFSN"/>
    <s v="Oui"/>
  </r>
  <r>
    <d v="2017-06-02T00:00:00"/>
    <s v="taxi conakry-Dalaba"/>
    <s v="Transport"/>
    <s v="Investigation"/>
    <n v="80000"/>
    <x v="6"/>
    <s v="BONDERMAN "/>
    <s v="17/6/GALFR47f"/>
    <s v="Oui"/>
  </r>
  <r>
    <d v="2017-06-02T00:00:00"/>
    <s v="Food allowance journaliere "/>
    <s v="Travel Subsistence"/>
    <s v="Investigation"/>
    <n v="80000"/>
    <x v="6"/>
    <s v="BONDERMAN "/>
    <s v="17/6/GALFR39F"/>
    <s v="Oui"/>
  </r>
  <r>
    <d v="2017-06-02T00:00:00"/>
    <s v="Taxi gare routière-maison"/>
    <s v="Transport"/>
    <s v="Investigation"/>
    <n v="15000"/>
    <x v="6"/>
    <s v="BONDERMAN "/>
    <s v="17/6/GALFR50E"/>
    <s v="Oui"/>
  </r>
  <r>
    <d v="2017-06-02T00:00:00"/>
    <s v="Taxi moto centre ville kouroussa"/>
    <s v="Transport"/>
    <s v="Investigation"/>
    <n v="30000"/>
    <x v="3"/>
    <s v="BONDERMAN "/>
    <s v="17/6/GALFR40TE"/>
    <s v="Oui"/>
  </r>
  <r>
    <d v="2017-06-02T00:00:00"/>
    <s v="Foodallowance"/>
    <s v="Travel Subsistence"/>
    <s v="Investigation"/>
    <n v="80000"/>
    <x v="3"/>
    <s v="BONDERMAN "/>
    <s v="17/6/GALFR41F"/>
    <s v="Oui"/>
  </r>
  <r>
    <d v="2017-06-02T00:00:00"/>
    <s v="Taxi moto hotel gare routiere dabola"/>
    <s v="Transport"/>
    <s v="Investigation"/>
    <n v="5000"/>
    <x v="3"/>
    <s v="BONDERMAN "/>
    <s v="17/6/GALFR43TE"/>
    <s v="Oui"/>
  </r>
  <r>
    <d v="2017-06-02T00:00:00"/>
    <s v=" Taxi kouroussa Dabola"/>
    <s v="Transport"/>
    <s v="Investigation"/>
    <n v="75000"/>
    <x v="3"/>
    <s v="BONDERMAN "/>
    <s v="17/6/GALFTT"/>
    <s v="Oui"/>
  </r>
  <r>
    <d v="2017-06-02T00:00:00"/>
    <s v="Taxi moto gare routire hotel dabola"/>
    <s v="Transport"/>
    <s v="Investigation"/>
    <n v="10000"/>
    <x v="3"/>
    <s v="BONDERMAN "/>
    <s v="17/6/GALF"/>
    <s v="Oui"/>
  </r>
  <r>
    <d v="2017-06-02T00:00:00"/>
    <s v="hotel Dabola"/>
    <s v="Travel Subsistence"/>
    <s v="Investigation"/>
    <n v="200000"/>
    <x v="3"/>
    <s v="BONDERMAN "/>
    <s v="17/6/GALFF01002H"/>
    <s v="Oui"/>
  </r>
  <r>
    <d v="2017-06-02T00:00:00"/>
    <s v="Taxi-moto bureau-centre ville pour retrait"/>
    <s v="Transport"/>
    <s v="Office"/>
    <n v="65000"/>
    <x v="5"/>
    <s v="ARCUS"/>
    <s v="17/6/GALFR06T"/>
    <s v="Oui"/>
  </r>
  <r>
    <d v="2017-06-02T00:00:00"/>
    <s v="Frais de transfert par orange money (160 000 fg) à E21 en enquête à Kouroussa "/>
    <s v="Transfer Fees"/>
    <s v="Office"/>
    <n v="8000"/>
    <x v="5"/>
    <s v="ARCUS"/>
    <s v="17/6/GALFR0075F"/>
    <s v="Oui"/>
  </r>
  <r>
    <d v="2017-06-02T00:00:00"/>
    <s v="Frais de transfert par orange money (500 000 fg) à E21 en enquête à Badola"/>
    <s v="Transfer Fees"/>
    <s v="Office"/>
    <n v="12000"/>
    <x v="5"/>
    <s v="ARCUS"/>
    <s v="17/6/GALF0076F"/>
    <s v="Oui"/>
  </r>
  <r>
    <d v="2017-06-02T00:00:00"/>
    <s v="Versement à Ibrahima Bah mécanicien achat de plateau, disque d'embrayage pour reparation véhicule perso"/>
    <s v="Transport"/>
    <s v="Office"/>
    <n v="1150000"/>
    <x v="5"/>
    <s v="ARCUS"/>
    <s v="17/6/GALFR14A"/>
    <s v="Oui"/>
  </r>
  <r>
    <d v="2017-06-02T00:00:00"/>
    <s v="Achat E-recharge pour équipe du bureau"/>
    <s v="Telephone"/>
    <s v="Office"/>
    <n v="400000"/>
    <x v="5"/>
    <s v="ARCUS"/>
    <s v="17/6/GALFR17F"/>
    <s v="Oui"/>
  </r>
  <r>
    <d v="2017-06-03T00:00:00"/>
    <s v="Taxi moto bureau- banque pour arbitrage"/>
    <s v="Transport"/>
    <s v="Management"/>
    <n v="50000"/>
    <x v="0"/>
    <s v="ARCUS"/>
    <s v="17/6/GALF37TU"/>
    <s v="Oui"/>
  </r>
  <r>
    <d v="2017-06-03T00:00:00"/>
    <s v="Versement a Adjudent chef Mohamed Fodé Keita pour food allowance"/>
    <s v="Travel Subsistence"/>
    <s v="Operation"/>
    <n v="100000"/>
    <x v="1"/>
    <s v="BONDERMAN "/>
    <s v="17/6/GALFR22"/>
    <s v="Oui"/>
  </r>
  <r>
    <d v="2017-06-03T00:00:00"/>
    <s v="versement a Odette pour food allowance"/>
    <s v="Travel Subsistence"/>
    <s v="Operation"/>
    <n v="100000"/>
    <x v="1"/>
    <s v="BONDERMAN "/>
    <s v="17/6/GALFR21F"/>
    <s v="Oui"/>
  </r>
  <r>
    <d v="2017-06-03T00:00:00"/>
    <s v="versement a castro pour food allowance"/>
    <s v="Travel Subsistence"/>
    <s v="Operation"/>
    <n v="100000"/>
    <x v="1"/>
    <s v="BONDERMAN "/>
    <s v="17/6/GALFR19F"/>
    <s v="Oui"/>
  </r>
  <r>
    <d v="2017-06-03T00:00:00"/>
    <s v="Versement food E1"/>
    <s v="Travel Subsistence"/>
    <s v="Operation"/>
    <n v="100000"/>
    <x v="1"/>
    <s v="BONDERMAN "/>
    <s v="17/6/GALFR18F"/>
    <s v="Oui"/>
  </r>
  <r>
    <d v="2017-06-03T00:00:00"/>
    <s v="Frais d'hotel 3 nuitée(4 chambre de 200 000 et 1 Chambre de 300 000)"/>
    <s v="Travel Subsistence"/>
    <s v="Operation"/>
    <n v="3300000"/>
    <x v="1"/>
    <s v="BONDERMAN "/>
    <s v="17/6/GALFF509-510H "/>
    <s v="Oui"/>
  </r>
  <r>
    <d v="2017-06-03T00:00:00"/>
    <s v="Frais de carburant pour  kanakna Dalaba"/>
    <s v="Transport"/>
    <s v="Operation"/>
    <n v="440000"/>
    <x v="1"/>
    <s v="BONDERMAN "/>
    <s v="17/6/GALFr1159c"/>
    <s v="Oui"/>
  </r>
  <r>
    <d v="2017-06-03T00:00:00"/>
    <s v="food allowence E19"/>
    <s v="Travel Subsistence"/>
    <s v="Legal"/>
    <n v="100000"/>
    <x v="1"/>
    <s v="BONDERMAN "/>
    <s v="17/6/GALFR20F"/>
    <s v="Oui"/>
  </r>
  <r>
    <d v="2017-06-03T00:00:00"/>
    <s v="Food allowance journalier Castro"/>
    <s v="Travel Subsistence"/>
    <s v="Operation"/>
    <n v="100000"/>
    <x v="1"/>
    <s v="BONDERMAN "/>
    <s v="17/6/GALFR19F"/>
    <s v="Oui"/>
  </r>
  <r>
    <d v="2017-06-03T00:00:00"/>
    <s v="taxi moto a la gare voiture"/>
    <s v="Transport"/>
    <s v="Investigation"/>
    <n v="10000"/>
    <x v="1"/>
    <s v="BONDERMAN "/>
    <s v="17/6/GALFR47TE"/>
    <s v="Oui"/>
  </r>
  <r>
    <d v="2017-06-03T00:00:00"/>
    <s v="Kankan  conakry"/>
    <s v="Transport"/>
    <s v="Investigation"/>
    <n v="160000"/>
    <x v="1"/>
    <s v="BONDERMAN "/>
    <s v="17/6/GALF"/>
    <s v="Oui"/>
  </r>
  <r>
    <d v="2017-06-03T00:00:00"/>
    <s v="Food allowance journaliere Baldé"/>
    <s v="Travel Subsistence"/>
    <s v="Investigation"/>
    <n v="80000"/>
    <x v="1"/>
    <s v="BONDERMAN "/>
    <s v="17/6/GALF44F"/>
    <s v="Oui"/>
  </r>
  <r>
    <d v="2017-06-03T00:00:00"/>
    <s v="Food allowance journaliere"/>
    <s v="Travel Subsistence"/>
    <s v="Investigation"/>
    <n v="80000"/>
    <x v="6"/>
    <s v="BONDERMAN "/>
    <s v="17/6/GALFR40F"/>
    <s v="Oui"/>
  </r>
  <r>
    <d v="2017-06-03T00:00:00"/>
    <s v="Achat rafraichissant pour trafiquant"/>
    <s v="Trust building "/>
    <s v="Investigation"/>
    <n v="40000"/>
    <x v="6"/>
    <s v="BONDERMAN "/>
    <s v="17/6/GALFR41TB"/>
    <s v="Oui"/>
  </r>
  <r>
    <d v="2017-06-03T00:00:00"/>
    <s v="Taxi moto enquête à Dalaba ville"/>
    <s v="Transport"/>
    <s v="Operation"/>
    <n v="20000"/>
    <x v="6"/>
    <s v="BONDERMAN "/>
    <s v="17/6/GALFR42TE"/>
    <s v="Oui"/>
  </r>
  <r>
    <d v="2017-06-03T00:00:00"/>
    <s v="Taxi moto marché kouroussa -hotel"/>
    <s v="Transport"/>
    <s v="Investigation"/>
    <n v="5000"/>
    <x v="3"/>
    <s v="BONDERMAN "/>
    <s v="17/6/GALFR44TE"/>
    <s v="Oui"/>
  </r>
  <r>
    <d v="2017-06-03T00:00:00"/>
    <s v="Taxi Dabola conakry"/>
    <s v="Transport"/>
    <s v="Investigation"/>
    <n v="100000"/>
    <x v="3"/>
    <s v="BONDERMAN "/>
    <s v="17/6/GALFTT"/>
    <s v="Oui"/>
  </r>
  <r>
    <d v="2017-06-03T00:00:00"/>
    <s v="Achat de carte de recharge Cellcom"/>
    <s v="Telephone"/>
    <s v="Investigation"/>
    <n v="10000"/>
    <x v="3"/>
    <s v="BONDERMAN "/>
    <s v="17/6/GALFCR"/>
    <s v="Oui"/>
  </r>
  <r>
    <d v="2017-06-03T00:00:00"/>
    <s v="Foodallowance"/>
    <s v="Travel Subsistence"/>
    <s v="Investigation"/>
    <n v="80000"/>
    <x v="3"/>
    <s v="BONDERMAN "/>
    <s v="17/6/GALFR45F"/>
    <s v="Oui"/>
  </r>
  <r>
    <d v="2017-06-03T00:00:00"/>
    <s v="Achat CAC 1000 dose"/>
    <s v="Personnel"/>
    <s v="Team Building"/>
    <n v="50000"/>
    <x v="3"/>
    <s v="BONDERMAN "/>
    <s v="17/6/GALFR46TP"/>
    <s v="Oui"/>
  </r>
  <r>
    <d v="2017-06-04T00:00:00"/>
    <s v="Frais Hôtel Tangama à Dalaba"/>
    <s v="Travel Subsistence"/>
    <s v="Operation"/>
    <n v="150000"/>
    <x v="6"/>
    <s v="BONDERMAN "/>
    <s v="17/6/GALF"/>
    <s v="Oui"/>
  </r>
  <r>
    <d v="2017-06-04T00:00:00"/>
    <s v="Versement a Adjudent chef Mohamed Fodé Keita pour food allowance"/>
    <s v="Travel Subsistence"/>
    <s v="Operation"/>
    <n v="100000"/>
    <x v="1"/>
    <s v="BONDERMAN "/>
    <s v="17/6/GALFR24"/>
    <s v="Oui"/>
  </r>
  <r>
    <d v="2017-06-04T00:00:00"/>
    <s v="versement a Odette pour food allowance"/>
    <s v="Travel Subsistence"/>
    <s v="Operation"/>
    <n v="100000"/>
    <x v="1"/>
    <s v="BONDERMAN "/>
    <s v="17/6/GALFR25F"/>
    <s v="Oui"/>
  </r>
  <r>
    <d v="2017-06-04T00:00:00"/>
    <s v="Versement food E1"/>
    <s v="Travel Subsistence"/>
    <s v="Operation"/>
    <n v="100000"/>
    <x v="1"/>
    <s v="BONDERMAN "/>
    <s v="17/6/GALFR23F"/>
    <s v="Oui"/>
  </r>
  <r>
    <d v="2017-06-04T00:00:00"/>
    <s v="Frais de déplacement taxi centre ville-marché A-R"/>
    <s v="Transport"/>
    <s v="Operation"/>
    <n v="20000"/>
    <x v="1"/>
    <s v="BONDERMAN "/>
    <s v="17/6/GALFR28T"/>
    <s v="Oui"/>
  </r>
  <r>
    <d v="2017-06-04T00:00:00"/>
    <s v="Frais d'impression et photocopie"/>
    <s v="Office Materials"/>
    <s v="Office"/>
    <n v="10500"/>
    <x v="1"/>
    <s v="BONDERMAN "/>
    <s v="17/6/GALFf23"/>
    <s v="Oui"/>
  </r>
  <r>
    <d v="2017-06-04T00:00:00"/>
    <s v="Frais de reparage pneu vehicule"/>
    <s v="Transport"/>
    <s v="Operation"/>
    <n v="10000"/>
    <x v="1"/>
    <s v="BONDERMAN "/>
    <s v="17/6/GALFf25"/>
    <s v="Oui"/>
  </r>
  <r>
    <d v="2017-06-04T00:00:00"/>
    <s v="food allowence Castro"/>
    <s v="Travel Subsistence"/>
    <s v="Operation"/>
    <n v="100000"/>
    <x v="1"/>
    <s v="BONDERMAN "/>
    <s v="17/6/GALFR27F"/>
    <s v="Oui"/>
  </r>
  <r>
    <d v="2017-06-04T00:00:00"/>
    <s v="Transport section des Eaux et Forets"/>
    <s v="Transport"/>
    <s v="Operation"/>
    <n v="15000"/>
    <x v="1"/>
    <s v="BONDERMAN "/>
    <s v="17/6/GALF"/>
    <s v="Oui"/>
  </r>
  <r>
    <d v="2017-06-04T00:00:00"/>
    <s v="Trust building"/>
    <s v="Trust building"/>
    <s v="Operation"/>
    <n v="15000"/>
    <x v="1"/>
    <s v="BONDERMAN "/>
    <s v="17/6/GALF"/>
    <s v="Oui"/>
  </r>
  <r>
    <d v="2017-06-04T00:00:00"/>
    <s v="Food allowance journalier Baldé"/>
    <s v="Travel Subsistence"/>
    <s v="Operation"/>
    <n v="100000"/>
    <x v="1"/>
    <s v="BONDERMAN "/>
    <s v="17/6/GALFR26F"/>
    <s v="Oui"/>
  </r>
  <r>
    <d v="2017-06-04T00:00:00"/>
    <s v="Food allowance journaliere"/>
    <s v="Travel Subsistence"/>
    <s v="Operation"/>
    <n v="80000"/>
    <x v="6"/>
    <s v="BONDERMAN "/>
    <s v="17/6/GALFR43F"/>
    <s v="Oui"/>
  </r>
  <r>
    <d v="2017-06-04T00:00:00"/>
    <s v="jus de fruit au restaurant moderne"/>
    <s v="Trust building"/>
    <s v="Operation"/>
    <n v="25000"/>
    <x v="6"/>
    <s v="BONDERMAN "/>
    <s v="17/6/GALFR45TB"/>
    <s v="Oui"/>
  </r>
  <r>
    <d v="2017-06-04T00:00:00"/>
    <s v="Taxi moto enquête à Dalaba ville"/>
    <s v="Transport"/>
    <s v="Operation"/>
    <n v="20000"/>
    <x v="6"/>
    <s v="BONDERMAN "/>
    <s v="17/6/GALFR44TE"/>
    <s v="Oui"/>
  </r>
  <r>
    <d v="2017-06-04T00:00:00"/>
    <s v="Frais de transfert  par orange money (2 500 000 fg) à Odette pour l'opération peau de panthère à Dalaba"/>
    <s v="Transfer Fees"/>
    <s v="Office"/>
    <n v="46000"/>
    <x v="5"/>
    <s v="ARCUS"/>
    <s v="17/6/GALFR52F"/>
    <s v="Oui"/>
  </r>
  <r>
    <d v="2017-06-04T00:00:00"/>
    <s v="Frais de transfert  par orange money (1 000 000 fg) à Odette pour l'opération peau de panthère à Dalaba"/>
    <s v="Transfer Fees"/>
    <s v="Office"/>
    <n v="20000"/>
    <x v="5"/>
    <s v="BONDERMAN "/>
    <s v="17/6/GALFR523F"/>
    <s v="Oui"/>
  </r>
  <r>
    <d v="2017-06-04T00:00:00"/>
    <s v="Transport Moné maison-bureau (dimanche) pour faire de transfert par orange money à Odette en mission à Dalaba pour opération peau de panthère"/>
    <s v="Transport"/>
    <s v="Office"/>
    <n v="30000"/>
    <x v="5"/>
    <s v="ARCUS"/>
    <s v="17/6/GALFR18TU"/>
    <s v="Oui"/>
  </r>
  <r>
    <d v="2017-06-05T00:00:00"/>
    <s v="Transport Maison-Bureau allée et retour"/>
    <s v="Transport"/>
    <s v="Investigation"/>
    <n v="15000"/>
    <x v="4"/>
    <s v="BONDERMAN "/>
    <s v="17/6/GALFR24TU"/>
    <s v="Oui"/>
  </r>
  <r>
    <d v="2017-06-05T00:00:00"/>
    <s v="Taxi moto bureau- Banque centre ville AR"/>
    <s v="Transport"/>
    <s v="Management"/>
    <n v="70000"/>
    <x v="0"/>
    <s v="ARCUS"/>
    <s v="17/6/GALFR20TU"/>
    <s v="Oui"/>
  </r>
  <r>
    <d v="2017-06-05T00:00:00"/>
    <s v="Taxi maison-bureau Aller retour"/>
    <s v="Transport"/>
    <s v="Management"/>
    <n v="26000"/>
    <x v="0"/>
    <s v="ARCUS"/>
    <s v="17/6/GALFR25TU"/>
    <s v="Oui"/>
  </r>
  <r>
    <d v="2017-06-05T00:00:00"/>
    <s v="Versement a Baldé pour trust builiding et transport"/>
    <s v="Trust building"/>
    <s v="Operation"/>
    <n v="30000"/>
    <x v="1"/>
    <s v="BONDERMAN "/>
    <s v="17/6/GALFR36"/>
    <s v="Oui"/>
  </r>
  <r>
    <d v="2017-06-05T00:00:00"/>
    <s v="Paiement Bonus Agents Eaux et Forets "/>
    <s v="Bonus"/>
    <s v="Operation"/>
    <n v="2000000"/>
    <x v="1"/>
    <s v="BONDERMAN "/>
    <s v="17/6/GALFR30-35B"/>
    <s v="Oui"/>
  </r>
  <r>
    <d v="2017-06-05T00:00:00"/>
    <s v="Paiement bonus gendarme"/>
    <s v="Bonus"/>
    <s v="Operation"/>
    <n v="250000"/>
    <x v="1"/>
    <s v="BONDERMAN "/>
    <s v="17/6/GALFR44b"/>
    <s v="Oui"/>
  </r>
  <r>
    <d v="2017-06-05T00:00:00"/>
    <s v="Versement a Baldé pour frais de carburant"/>
    <s v="Transport"/>
    <s v="Operation"/>
    <n v="300000"/>
    <x v="1"/>
    <s v="BONDERMAN "/>
    <s v="17/6/GALFrsn"/>
    <s v="Oui"/>
  </r>
  <r>
    <d v="2017-06-05T00:00:00"/>
    <s v="Versement a Adjudent chef Mohamed Fodé Keita pour food allowance"/>
    <s v="Travel Subsistence"/>
    <s v="Operation"/>
    <n v="100000"/>
    <x v="1"/>
    <s v="BONDERMAN "/>
    <s v="17/6/GALFR40F"/>
    <s v="Oui"/>
  </r>
  <r>
    <d v="2017-06-05T00:00:00"/>
    <s v="versement a Odette pour food allowance"/>
    <s v="Travel Subsistence"/>
    <s v="Operation"/>
    <n v="100000"/>
    <x v="1"/>
    <s v="BONDERMAN "/>
    <s v="17/6/GALFR38F"/>
    <s v="Oui"/>
  </r>
  <r>
    <d v="2017-06-05T00:00:00"/>
    <s v="Versement food E1"/>
    <s v="Travel Subsistence"/>
    <s v="Operation"/>
    <n v="100000"/>
    <x v="1"/>
    <s v="BONDERMAN "/>
    <s v="17/6/GALFR37F"/>
    <s v="Oui"/>
  </r>
  <r>
    <d v="2017-06-05T00:00:00"/>
    <s v="Ration journaliere Castro"/>
    <s v="Travel Subsistence"/>
    <s v="Operation"/>
    <n v="100000"/>
    <x v="1"/>
    <s v="BONDERMAN "/>
    <s v="17/6/GALFR41F"/>
    <s v="Oui"/>
  </r>
  <r>
    <d v="2017-06-05T00:00:00"/>
    <s v="Taxi moto bureau-bembeto- maison"/>
    <s v="Transport"/>
    <s v="Legal"/>
    <n v="30000"/>
    <x v="2"/>
    <s v="BONDERMAN "/>
    <s v="17/6/GALFr16t"/>
    <s v="Oui"/>
  </r>
  <r>
    <d v="2017-06-05T00:00:00"/>
    <s v="Taxi maison -Bureau AR"/>
    <s v="Transport"/>
    <s v="Legal"/>
    <n v="16000"/>
    <x v="2"/>
    <s v="BONDERMAN "/>
    <s v="17/6/GALF"/>
    <s v="Oui"/>
  </r>
  <r>
    <d v="2017-06-05T00:00:00"/>
    <s v="Taxi moto taouyah - Oguipar,scan ordre de mission"/>
    <s v="Transport"/>
    <s v="Legal"/>
    <n v="45000"/>
    <x v="2"/>
    <s v="BONDERMAN "/>
    <s v="17/6/GALFR19TU"/>
    <s v="Oui"/>
  </r>
  <r>
    <d v="2017-06-05T00:00:00"/>
    <s v="Taxi moto bureau-TPI"/>
    <s v="Transport"/>
    <s v="Legal"/>
    <n v="30000"/>
    <x v="2"/>
    <s v="BONDERMAN "/>
    <s v="17/6/GALF"/>
    <s v="Oui"/>
  </r>
  <r>
    <d v="2017-06-05T00:00:00"/>
    <s v="Food allowance journalier Baldé"/>
    <s v="Travel Subsistence"/>
    <s v="Operation"/>
    <n v="100000"/>
    <x v="1"/>
    <s v="BONDERMAN "/>
    <s v="17/6/GALFR39F"/>
    <s v="Oui"/>
  </r>
  <r>
    <d v="2017-06-05T00:00:00"/>
    <s v="Transport maison-bureau Aller retour (1) jour Moné"/>
    <s v="Transport"/>
    <s v="Office"/>
    <n v="30000"/>
    <x v="5"/>
    <s v="ARCUS"/>
    <s v="17/6/GALF"/>
    <s v="Oui"/>
  </r>
  <r>
    <d v="2017-06-05T00:00:00"/>
    <s v="Achat d'une brochure pour le logiciel Word"/>
    <s v="Office Materials"/>
    <s v="Office"/>
    <n v="15000"/>
    <x v="8"/>
    <s v="BONDERMAN "/>
    <s v="17/6/GALFR24M"/>
    <s v="Oui"/>
  </r>
  <r>
    <d v="2017-06-05T00:00:00"/>
    <s v="Taxi-moto Moné bureau centre ville (BPMG)  pour retrait"/>
    <s v="Transport"/>
    <s v="Office"/>
    <n v="70000"/>
    <x v="5"/>
    <s v="ARCUS"/>
    <s v="17/6/GALF"/>
    <s v="Oui"/>
  </r>
  <r>
    <d v="2017-06-06T00:00:00"/>
    <s v="Transport Maison-Bureau allée et retour"/>
    <s v="Transport"/>
    <s v="Investigation"/>
    <n v="15000"/>
    <x v="4"/>
    <s v="BONDERMAN "/>
    <s v="17/6/GALFR24TU"/>
    <s v="Oui"/>
  </r>
  <r>
    <d v="2017-06-06T00:00:00"/>
    <s v="Taxi moto maison centre ville -bureau"/>
    <s v="Transport"/>
    <s v="Management"/>
    <n v="76000"/>
    <x v="0"/>
    <s v="ARCUS"/>
    <s v="17/6/GALFR33TU"/>
    <s v="Oui"/>
  </r>
  <r>
    <d v="2017-06-06T00:00:00"/>
    <s v="Taxi maison-bureau Aller retour"/>
    <s v="Transport"/>
    <s v="Management"/>
    <n v="26000"/>
    <x v="0"/>
    <s v="ARCUS"/>
    <s v="17/6/GALF"/>
    <s v="Oui"/>
  </r>
  <r>
    <d v="2017-06-06T00:00:00"/>
    <s v="Frais de Photocopie PV"/>
    <s v="Office Materials"/>
    <s v="Office"/>
    <n v="10000"/>
    <x v="1"/>
    <s v="BONDERMAN "/>
    <s v="17/6/GALFR29TU"/>
    <s v="Oui"/>
  </r>
  <r>
    <d v="2017-06-06T00:00:00"/>
    <s v="versement a Odette pour food allowance"/>
    <s v="Travel Subsistence"/>
    <s v="Operation"/>
    <n v="100000"/>
    <x v="1"/>
    <s v="BONDERMAN "/>
    <s v="17/6/GALFR46F"/>
    <s v="Oui"/>
  </r>
  <r>
    <d v="2017-06-06T00:00:00"/>
    <s v="Taxi palais de justice-cyber A-R"/>
    <s v="Transport"/>
    <s v="Legal"/>
    <n v="15000"/>
    <x v="1"/>
    <s v="BONDERMAN "/>
    <s v="17/6/GALFR47TO"/>
    <s v="Oui"/>
  </r>
  <r>
    <d v="2017-06-06T00:00:00"/>
    <s v="Taxi bureau eaux et forets-Marché A"/>
    <s v="Transport"/>
    <s v="Legal"/>
    <n v="6000"/>
    <x v="1"/>
    <s v="BONDERMAN "/>
    <s v="17/6/GALFR47TO"/>
    <s v="Oui"/>
  </r>
  <r>
    <d v="2017-06-06T00:00:00"/>
    <s v="Taxi Marché-Restaurant NAFA-hotel"/>
    <s v="Transport"/>
    <s v="Legal"/>
    <n v="12000"/>
    <x v="1"/>
    <s v="BONDERMAN "/>
    <s v="17/6/GALFR47TO"/>
    <s v="Oui"/>
  </r>
  <r>
    <d v="2017-06-06T00:00:00"/>
    <s v="Taxi hotel-Commissariat A"/>
    <s v="Transport"/>
    <s v="Legal"/>
    <n v="6000"/>
    <x v="1"/>
    <s v="BONDERMAN "/>
    <s v="17/6/GALFR47TO"/>
    <s v="Oui"/>
  </r>
  <r>
    <d v="2017-06-06T00:00:00"/>
    <s v="Taxi commissariat-Marché"/>
    <s v="Transport"/>
    <s v="Legal"/>
    <n v="5000"/>
    <x v="1"/>
    <s v="BONDERMAN "/>
    <s v="17/6/GALFR47TO"/>
    <s v="Oui"/>
  </r>
  <r>
    <d v="2017-06-06T00:00:00"/>
    <s v="Taxi marché-Commissariat "/>
    <s v="Transport"/>
    <s v="Legal"/>
    <n v="6000"/>
    <x v="1"/>
    <s v="BONDERMAN "/>
    <s v="17/6/GALFR47TO"/>
    <s v="Oui"/>
  </r>
  <r>
    <d v="2017-06-06T00:00:00"/>
    <s v="Taxi Commissariat-hotel"/>
    <s v="Transport"/>
    <s v="Legal"/>
    <n v="5000"/>
    <x v="1"/>
    <s v="BONDERMAN "/>
    <s v="17/6/GALFR47TO"/>
    <s v="Oui"/>
  </r>
  <r>
    <d v="2017-06-06T00:00:00"/>
    <s v="Taxi maison -Bureau AR"/>
    <s v="Transport"/>
    <s v="Legal"/>
    <n v="16000"/>
    <x v="2"/>
    <s v="BONDERMAN "/>
    <s v="17/6/GALF"/>
    <s v="Oui"/>
  </r>
  <r>
    <d v="2017-06-06T00:00:00"/>
    <s v="Taxi bureau-maison"/>
    <s v="Transport"/>
    <s v="Investigation"/>
    <n v="17500"/>
    <x v="9"/>
    <s v="BONDERMAN "/>
    <s v="17/6/GALFR30TU"/>
    <s v="Oui"/>
  </r>
  <r>
    <d v="2017-06-06T00:00:00"/>
    <s v="Taxi bureau-maison AR"/>
    <s v="Transport"/>
    <s v="Investigation"/>
    <n v="17500"/>
    <x v="6"/>
    <s v="BONDERMAN "/>
    <s v="17/6/GALFR31TU"/>
    <s v="Oui"/>
  </r>
  <r>
    <d v="2017-06-06T00:00:00"/>
    <s v="Taxi Bureau-maison"/>
    <s v="Transport"/>
    <s v="Investigation"/>
    <n v="10000"/>
    <x v="3"/>
    <s v="BONDERMAN "/>
    <s v="17/6/GALFR32TU"/>
    <s v="Oui"/>
  </r>
  <r>
    <d v="2017-06-06T00:00:00"/>
    <s v="Transport maison-bureau Aller retour (1) jour Moné"/>
    <s v="Transport"/>
    <s v="Office"/>
    <n v="30000"/>
    <x v="5"/>
    <s v="ARCUS"/>
    <s v="17/6/GALF"/>
    <s v="Oui"/>
  </r>
  <r>
    <d v="2017-06-06T00:00:00"/>
    <s v="Achta de Erecharge pour équipe bureau"/>
    <s v="Telephone"/>
    <s v="Office"/>
    <n v="400000"/>
    <x v="5"/>
    <s v="ARCUS"/>
    <s v="17/6/GALFR26R"/>
    <s v="Oui"/>
  </r>
  <r>
    <d v="2017-06-06T00:00:00"/>
    <s v="Achat de (12) parapluie pour l'quipe du bureau"/>
    <s v="Office Materials"/>
    <s v="Office"/>
    <n v="360000"/>
    <x v="5"/>
    <s v="BONDERMAN "/>
    <s v="17/6/GALFR27A"/>
    <s v="Oui"/>
  </r>
  <r>
    <d v="2017-06-06T00:00:00"/>
    <s v="Achat de (6) manteaux  pour l'quipe du bureau"/>
    <s v="Office Materials"/>
    <s v="Office"/>
    <n v="720000"/>
    <x v="5"/>
    <s v="BONDERMAN "/>
    <s v="17/6/GALFR28A"/>
    <s v="Oui"/>
  </r>
  <r>
    <d v="2017-06-06T00:00:00"/>
    <s v="Paiement facture électricité Bureau"/>
    <s v="Rent &amp;Utilities"/>
    <s v="Office"/>
    <n v="89890"/>
    <x v="5"/>
    <s v="ARCUS"/>
    <s v="17/6/GALFR11"/>
    <s v="Oui"/>
  </r>
  <r>
    <d v="2017-06-06T00:00:00"/>
    <s v="Transport maison-centre ville (BPMG)-bureau pour recupération des relevés de banque"/>
    <s v="Transport"/>
    <s v="Office"/>
    <n v="50000"/>
    <x v="5"/>
    <s v="ARCUS"/>
    <s v="17/6/GALFR29TU"/>
    <s v="Oui"/>
  </r>
  <r>
    <d v="2017-06-06T00:00:00"/>
    <s v="Achta de (10) chrono de classeur pour bureau"/>
    <s v="Office Materials"/>
    <s v="Office"/>
    <n v="153000"/>
    <x v="5"/>
    <s v="BONDERMAN "/>
    <s v="17/6/GALFF174041A"/>
    <s v="Oui"/>
  </r>
  <r>
    <d v="2017-06-06T00:00:00"/>
    <s v="Frais de transfert  par orange money (2 000 000 fg) à Odette pour l'opération peau de panthère à Dalaba"/>
    <s v="Transfer Fees"/>
    <s v="Office"/>
    <n v="34000"/>
    <x v="5"/>
    <s v="ARCUS"/>
    <s v="17/6/GALFR78F"/>
    <s v="Oui"/>
  </r>
  <r>
    <d v="2017-06-06T00:00:00"/>
    <s v="Paiement Salaire E21 mai/17"/>
    <s v="Personnel"/>
    <s v="Investigation"/>
    <n v="1523750"/>
    <x v="5"/>
    <s v="BONDERMAN "/>
    <s v="17/6/GALFS21"/>
    <s v="Oui"/>
  </r>
  <r>
    <d v="2017-06-06T00:00:00"/>
    <s v="Paiement prime E17 mai/17"/>
    <s v="Personnel"/>
    <s v="Investigation"/>
    <n v="600000"/>
    <x v="5"/>
    <s v="BONDERMAN "/>
    <s v="17/6/GALFP17"/>
    <s v="Oui"/>
  </r>
  <r>
    <d v="2017-06-06T00:00:00"/>
    <s v="Paiement prime E19 mai/17"/>
    <s v="Personnel"/>
    <s v="Investigation"/>
    <n v="600000"/>
    <x v="5"/>
    <s v="BONDERMAN "/>
    <s v="17/6/GALFP19"/>
    <s v="Oui"/>
  </r>
  <r>
    <d v="2017-06-06T00:00:00"/>
    <s v="Paiement prime E37 mai/17"/>
    <s v="Personnel"/>
    <s v="Investigation"/>
    <n v="600000"/>
    <x v="5"/>
    <s v="BONDERMAN "/>
    <s v="17/6/GALFP37"/>
    <s v="Oui"/>
  </r>
  <r>
    <d v="2017-06-06T00:00:00"/>
    <s v="Versement à E1 pour achat de (15) de gasoil véh perso pour son transport de la semaine"/>
    <s v="Transport"/>
    <s v="Investigation"/>
    <n v="120000"/>
    <x v="10"/>
    <s v="BONDERMAN "/>
    <s v="17/6/GALFRC"/>
    <s v="Oui"/>
  </r>
  <r>
    <d v="2017-06-06T00:00:00"/>
    <s v="Frais de Virement sur compte GALF par EAGLE"/>
    <s v="Bank Fees"/>
    <s v="Office"/>
    <n v="3699059"/>
    <x v="11"/>
    <s v="BONDERMAN "/>
    <s v="17/6/GALF"/>
    <s v="Oui"/>
  </r>
  <r>
    <d v="2017-06-07T00:00:00"/>
    <s v="Transport Maison-Bureau allée et retour"/>
    <s v="Transport"/>
    <s v="Investigation"/>
    <n v="15000"/>
    <x v="4"/>
    <s v="BONDERMAN "/>
    <s v="17/6/GALFR24TU"/>
    <s v="Oui"/>
  </r>
  <r>
    <d v="2017-06-07T00:00:00"/>
    <s v="Taxi maison-bureau Aller retour"/>
    <s v="Transport"/>
    <s v="Management"/>
    <n v="26000"/>
    <x v="0"/>
    <s v="ARCUS"/>
    <s v="17/6/GALF"/>
    <s v="Oui"/>
  </r>
  <r>
    <d v="2017-06-07T00:00:00"/>
    <s v="versement a Odette pour food allowance"/>
    <s v="Travel Subsistence"/>
    <s v="Legal"/>
    <n v="100000"/>
    <x v="1"/>
    <s v="BONDERMAN "/>
    <s v="17/6/GALFR49F"/>
    <s v="Oui"/>
  </r>
  <r>
    <d v="2017-06-07T00:00:00"/>
    <s v="Taxi Hotel-Justice de paix A-R"/>
    <s v="Transport"/>
    <s v="Legal"/>
    <n v="10000"/>
    <x v="1"/>
    <s v="BONDERMAN "/>
    <s v="17/6/GALFR50E"/>
    <s v="Oui"/>
  </r>
  <r>
    <d v="2017-06-07T00:00:00"/>
    <s v=" frais de taxi deferrement "/>
    <s v="Transport"/>
    <s v="Legal"/>
    <n v="100000"/>
    <x v="1"/>
    <s v="BONDERMAN "/>
    <s v="17/6/GALF"/>
    <s v="Oui"/>
  </r>
  <r>
    <d v="2017-06-07T00:00:00"/>
    <s v="transport maison-bureau. Aller et retour"/>
    <s v="Transport"/>
    <s v="Legal"/>
    <n v="8000"/>
    <x v="12"/>
    <s v="BONDERMAN "/>
    <s v="17/6/GALFR38TF"/>
    <s v="Oui"/>
  </r>
  <r>
    <d v="2017-06-07T00:00:00"/>
    <s v="Taxi maison -Bureau AR"/>
    <s v="Transport"/>
    <s v="Legal"/>
    <n v="16000"/>
    <x v="2"/>
    <s v="BONDERMAN "/>
    <s v="17/6/GALF"/>
    <s v="Oui"/>
  </r>
  <r>
    <d v="2017-06-07T00:00:00"/>
    <s v="taxi bureau-MEEF-TPI-bureau"/>
    <s v="Transport"/>
    <s v="Legal"/>
    <n v="60000"/>
    <x v="2"/>
    <s v="BONDERMAN "/>
    <s v="17/6/GALFR36"/>
    <s v="Oui"/>
  </r>
  <r>
    <d v="2017-06-07T00:00:00"/>
    <s v="Food allowance journalier Castro"/>
    <s v="Travel Subsistence"/>
    <s v="Operation"/>
    <n v="100000"/>
    <x v="1"/>
    <s v="BONDERMAN "/>
    <s v="17/6/GALFR48F"/>
    <s v="Oui"/>
  </r>
  <r>
    <d v="2017-06-07T00:00:00"/>
    <s v="Taxi bureau-maison"/>
    <s v="Transport"/>
    <s v="Investigation"/>
    <n v="17500"/>
    <x v="9"/>
    <s v="BONDERMAN "/>
    <s v="17/6/GALF"/>
    <s v="Oui"/>
  </r>
  <r>
    <d v="2017-06-07T00:00:00"/>
    <s v="Taxi bureau-maison AR"/>
    <s v="Transport"/>
    <s v="Investigation"/>
    <n v="17500"/>
    <x v="6"/>
    <s v="BONDERMAN "/>
    <s v="17/6/GALFR31TU"/>
    <s v="Oui"/>
  </r>
  <r>
    <d v="2017-06-07T00:00:00"/>
    <s v="Taxi Bureau-maison"/>
    <s v="Transport"/>
    <s v="Investigation"/>
    <n v="10000"/>
    <x v="3"/>
    <s v="BONDERMAN "/>
    <s v="17/6/GALFR32TU"/>
    <s v="Oui"/>
  </r>
  <r>
    <d v="2017-06-07T00:00:00"/>
    <s v="Taxi-moto bureau-centre ville aller retour pour retrait"/>
    <s v="Transport"/>
    <s v="Office"/>
    <n v="70000"/>
    <x v="5"/>
    <s v="ARCUS"/>
    <s v="17/6/GALFR34TU"/>
    <s v="Oui"/>
  </r>
  <r>
    <d v="2017-06-07T00:00:00"/>
    <s v="Paiement Bonus E17 pour l'opération peau de panthère à Dalaba"/>
    <s v="Bonus"/>
    <s v="Operation"/>
    <n v="2000000"/>
    <x v="5"/>
    <s v="ARCUS"/>
    <s v="17/6/GALFR35BO"/>
    <s v="Oui"/>
  </r>
  <r>
    <d v="2017-06-07T00:00:00"/>
    <s v="Paiement facture location véhicule (6) jours pour opération à Kankan et Dalaba "/>
    <s v="Transport"/>
    <s v="Office"/>
    <n v="5100000"/>
    <x v="5"/>
    <s v="BONDERMAN "/>
    <s v="17/6/GALFF1265L"/>
    <s v="Oui"/>
  </r>
  <r>
    <d v="2017-06-07T00:00:00"/>
    <s v="Transport maison-bureau Aller retour (1) jour Moné"/>
    <s v="Transport"/>
    <s v="Office"/>
    <n v="30000"/>
    <x v="5"/>
    <s v="ARCUS"/>
    <s v="17/6/GALF"/>
    <s v="Oui"/>
  </r>
  <r>
    <d v="2017-06-07T00:00:00"/>
    <s v="Achat de carte de recharge Cellcom pour E1 pour enquête"/>
    <s v="Telephone"/>
    <s v="Investigation"/>
    <n v="20000"/>
    <x v="10"/>
    <s v="ARCUS"/>
    <s v="17/6/GALFR40R"/>
    <s v="Oui"/>
  </r>
  <r>
    <d v="2017-06-08T00:00:00"/>
    <s v="Transport Maison-Bureau allée et retour"/>
    <s v="Transport"/>
    <s v="Investigation"/>
    <n v="15000"/>
    <x v="4"/>
    <s v="BONDERMAN "/>
    <s v="17/6/GALFR24TU"/>
    <s v="Oui"/>
  </r>
  <r>
    <d v="2017-06-08T00:00:00"/>
    <s v="Taxi maison-bureau Aller retour"/>
    <s v="Transport"/>
    <s v="Media"/>
    <n v="10000"/>
    <x v="8"/>
    <s v="BONDERMAN "/>
    <s v="17/6/GALFR41"/>
    <s v="Oui"/>
  </r>
  <r>
    <d v="2017-06-08T00:00:00"/>
    <s v="Versement à E1 pour achat d'un telephone ITEL"/>
    <s v="Equipement"/>
    <s v="Investigation"/>
    <n v="750000"/>
    <x v="10"/>
    <s v="BONDERMAN "/>
    <s v="17/6/GALFRSN"/>
    <s v="Oui"/>
  </r>
  <r>
    <d v="2017-06-08T00:00:00"/>
    <s v="Taxi maison-bureau Aller retour"/>
    <s v="Transport"/>
    <s v="Management"/>
    <n v="26000"/>
    <x v="0"/>
    <s v="ARCUS"/>
    <s v="17/6/GALF"/>
    <s v="Oui"/>
  </r>
  <r>
    <d v="2017-06-08T00:00:00"/>
    <s v="Versement frais d'hotel pour 3 nuitée (4 chambres de 200 000.une chambre a 300 000 "/>
    <s v="Transport"/>
    <s v="Legal"/>
    <n v="2100000"/>
    <x v="1"/>
    <s v="BONDERMAN "/>
    <s v="17/6/GALFF39H"/>
    <s v="Oui"/>
  </r>
  <r>
    <d v="2017-06-08T00:00:00"/>
    <s v="Versement frais d'hotel pour 3 nuitée(2 Chambre de 200 000)"/>
    <s v="Transport"/>
    <s v="Legal"/>
    <n v="1200000"/>
    <x v="1"/>
    <s v="BONDERMAN "/>
    <s v="17/6/GALFF41-42h"/>
    <s v="Oui"/>
  </r>
  <r>
    <d v="2017-06-08T00:00:00"/>
    <s v="Frais de taxi Dalaba-Mamou A"/>
    <s v="Transport"/>
    <s v="Legal"/>
    <n v="40000"/>
    <x v="1"/>
    <s v="BONDERMAN "/>
    <s v="17/6/GALF"/>
    <s v="Oui"/>
  </r>
  <r>
    <d v="2017-06-08T00:00:00"/>
    <s v="versement a Odette pour food allowance"/>
    <s v="Travel Subsistence"/>
    <s v="Legal"/>
    <n v="100000"/>
    <x v="1"/>
    <s v="BONDERMAN "/>
    <s v="17/6/GALF"/>
    <s v="Oui"/>
  </r>
  <r>
    <d v="2017-06-08T00:00:00"/>
    <s v="Frais de taxi Hotel gares routière"/>
    <s v="Transport"/>
    <s v="Legal"/>
    <n v="5000"/>
    <x v="1"/>
    <s v="BONDERMAN "/>
    <s v="17/6/GALF"/>
    <s v="Oui"/>
  </r>
  <r>
    <d v="2017-06-08T00:00:00"/>
    <s v="Frais de taxi Mamou-Conakry"/>
    <s v="Transport"/>
    <s v="Legal"/>
    <n v="120000"/>
    <x v="1"/>
    <s v="BONDERMAN "/>
    <s v="17/6/GALFtt"/>
    <s v="Oui"/>
  </r>
  <r>
    <d v="2017-06-08T00:00:00"/>
    <s v="Versement a Castro pour frais de transport "/>
    <s v="Transport"/>
    <s v="Legal"/>
    <n v="20000"/>
    <x v="1"/>
    <s v="BONDERMAN "/>
    <s v="17/6/GALF"/>
    <s v="Oui"/>
  </r>
  <r>
    <d v="2017-06-08T00:00:00"/>
    <s v="Versement a Odette pour Frais de Deplacement ENCO 5- Ratoma"/>
    <s v="Transport"/>
    <s v="Legal"/>
    <n v="50000"/>
    <x v="1"/>
    <s v="BONDERMAN "/>
    <s v="17/6/GALF"/>
    <s v="Oui"/>
  </r>
  <r>
    <d v="2017-06-08T00:00:00"/>
    <s v="transport maison-bureau. Aller et retour"/>
    <s v="Transport"/>
    <s v="Legal"/>
    <n v="8000"/>
    <x v="12"/>
    <s v="BONDERMAN "/>
    <s v="17/6/GALFR38TF"/>
    <s v="Oui"/>
  </r>
  <r>
    <d v="2017-06-08T00:00:00"/>
    <s v="Taxi maison -Bureau AR"/>
    <s v="Transport"/>
    <s v="Legal"/>
    <n v="16000"/>
    <x v="2"/>
    <s v="BONDERMAN "/>
    <s v="17/6/GALF"/>
    <s v="Oui"/>
  </r>
  <r>
    <d v="2017-06-08T00:00:00"/>
    <s v="taxi moto DNEF-AJ-Cabinet Me sovogui(lettre de constitution)"/>
    <s v="Transport"/>
    <s v="Legal"/>
    <n v="70000"/>
    <x v="2"/>
    <s v="BONDERMAN "/>
    <s v="17/6/GALFR45TU"/>
    <s v="Oui"/>
  </r>
  <r>
    <d v="2017-06-08T00:00:00"/>
    <s v="Food allowance journalier Castro"/>
    <s v="Travel Subsistence"/>
    <s v="Operation"/>
    <n v="100000"/>
    <x v="1"/>
    <s v="BONDERMAN "/>
    <s v="17/6/GALF"/>
    <s v="Oui"/>
  </r>
  <r>
    <d v="2017-06-08T00:00:00"/>
    <s v="Transport carrefour cimenterie-maison"/>
    <s v="Transport"/>
    <s v="Operation"/>
    <n v="20000"/>
    <x v="1"/>
    <s v="BONDERMAN "/>
    <s v="17/6/GALF"/>
    <s v="Oui"/>
  </r>
  <r>
    <d v="2017-06-08T00:00:00"/>
    <s v="Taxi bureau-maison"/>
    <s v="Transport"/>
    <s v="Investigation"/>
    <n v="17500"/>
    <x v="9"/>
    <s v="BONDERMAN "/>
    <s v="17/6/GALF"/>
    <s v="Oui"/>
  </r>
  <r>
    <d v="2017-06-08T00:00:00"/>
    <s v="Taxi bureau-maison AR"/>
    <s v="Transport"/>
    <s v="Investigation"/>
    <n v="17500"/>
    <x v="6"/>
    <s v="BONDERMAN "/>
    <s v="17/6/GALFR31TU"/>
    <s v="Oui"/>
  </r>
  <r>
    <d v="2017-06-08T00:00:00"/>
    <s v="Taxi Bureau-maison"/>
    <s v="Transport"/>
    <s v="Investigation"/>
    <n v="10000"/>
    <x v="3"/>
    <s v="BONDERMAN "/>
    <s v="17/6/GALFR32TU"/>
    <s v="Oui"/>
  </r>
  <r>
    <d v="2017-06-08T00:00:00"/>
    <s v="Transport maison-bureau Aller retour (1) jour Moné"/>
    <s v="Transport"/>
    <s v="Office"/>
    <n v="30000"/>
    <x v="5"/>
    <s v="BONDERMAN "/>
    <s v="17/6/GALF"/>
    <s v="Oui"/>
  </r>
  <r>
    <d v="2017-06-09T00:00:00"/>
    <s v="Achat carburant 20L pour opération pangolins"/>
    <s v="Transport"/>
    <s v="Management"/>
    <n v="160000"/>
    <x v="0"/>
    <s v="ARCUS"/>
    <s v="17/6/GALFRCSN"/>
    <s v="Oui"/>
  </r>
  <r>
    <d v="2017-06-09T00:00:00"/>
    <s v="transport maison-bureau. Aller et retour"/>
    <s v="Transport"/>
    <s v="Legal"/>
    <n v="8000"/>
    <x v="12"/>
    <s v="BONDERMAN "/>
    <s v="17/6/GALFR38TF"/>
    <s v="Oui"/>
  </r>
  <r>
    <d v="2017-06-09T00:00:00"/>
    <s v="Taxi maison -Bureau AR"/>
    <s v="Transport"/>
    <s v="Legal"/>
    <n v="16000"/>
    <x v="2"/>
    <s v="BONDERMAN "/>
    <s v="17/6/GALF"/>
    <s v="Oui"/>
  </r>
  <r>
    <d v="2017-06-09T00:00:00"/>
    <s v="Taxi bureau-aéroport"/>
    <s v="Transport"/>
    <s v="Legal"/>
    <n v="15000"/>
    <x v="2"/>
    <s v="BONDERMAN "/>
    <s v="17/6/GALFR46TU"/>
    <s v="Oui"/>
  </r>
  <r>
    <d v="2017-06-09T00:00:00"/>
    <s v="Taxi bureau-maison"/>
    <s v="Transport"/>
    <s v="Investigation"/>
    <n v="17500"/>
    <x v="9"/>
    <s v="BONDERMAN "/>
    <s v="17/6/GALF"/>
    <s v="Oui"/>
  </r>
  <r>
    <d v="2017-06-09T00:00:00"/>
    <s v="Taxi bureau-maison AR"/>
    <s v="Transport"/>
    <s v="Investigation"/>
    <n v="17500"/>
    <x v="6"/>
    <s v="BONDERMAN "/>
    <s v="17/6/GALFR31TU"/>
    <s v="Oui"/>
  </r>
  <r>
    <d v="2017-06-09T00:00:00"/>
    <s v="Transport Maison-Bureau allée et retour"/>
    <s v="Transport"/>
    <s v="Investigation"/>
    <n v="15000"/>
    <x v="4"/>
    <s v="BONDERMAN "/>
    <s v="17/6/GALFR24TU"/>
    <s v="Oui"/>
  </r>
  <r>
    <d v="2017-06-09T00:00:00"/>
    <s v="Taxi Bureau-maison"/>
    <s v="Transport"/>
    <s v="Investigation"/>
    <n v="10000"/>
    <x v="3"/>
    <s v="BONDERMAN "/>
    <s v="17/6/GALFR32TU"/>
    <s v="Oui"/>
  </r>
  <r>
    <d v="2017-06-09T00:00:00"/>
    <s v="Transport maison-bureau Aller retour (1) jour Moné"/>
    <s v="Transport"/>
    <s v="Office"/>
    <n v="30000"/>
    <x v="5"/>
    <s v="BONDERMAN "/>
    <s v="17/6/GALF"/>
    <s v="Oui"/>
  </r>
  <r>
    <d v="2017-06-09T00:00:00"/>
    <s v="Taxi-moto bureau-Aéroport-centre ville (BPMG)(Aéroport-bureau Moné"/>
    <s v="Transport"/>
    <s v="Office"/>
    <n v="85000"/>
    <x v="5"/>
    <s v="BONDERMAN "/>
    <s v="17/6/GALFR47TU"/>
    <s v="Oui"/>
  </r>
  <r>
    <d v="2017-06-09T00:00:00"/>
    <s v="Paiement frais de deplacement taxi-ville Aéroport-DNEFcentre-ville pour l'opération écaille de panolin"/>
    <s v="Transport"/>
    <s v="Office"/>
    <n v="180000"/>
    <x v="5"/>
    <s v="ARCUS"/>
    <s v="17/6/GALFR48D"/>
    <s v="Oui"/>
  </r>
  <r>
    <d v="2017-06-09T00:00:00"/>
    <s v="Versement à Mamadou Diakité pour achat de 20l de carbureau pour l'opération de pangolin à l'Aéroport"/>
    <s v="Transport"/>
    <s v="Operation"/>
    <n v="160000"/>
    <x v="5"/>
    <s v="BONDERMAN "/>
    <s v="17/6/GALFR01c"/>
    <s v="Oui"/>
  </r>
  <r>
    <d v="2017-06-09T00:00:00"/>
    <s v="Achat E-recharge pour équipe du bureau"/>
    <s v="Telephone"/>
    <s v="Office"/>
    <n v="400000"/>
    <x v="5"/>
    <s v="BONDERMAN "/>
    <s v="17/6/GALFR02R"/>
    <s v="Oui"/>
  </r>
  <r>
    <d v="2017-06-09T00:00:00"/>
    <s v="Versement à E1 complement achat d'un telephone ITEL "/>
    <s v="Equipement"/>
    <s v="Office"/>
    <n v="80000"/>
    <x v="10"/>
    <s v="BONDERMAN "/>
    <s v="17/6/GALFFSN"/>
    <s v="Oui"/>
  </r>
  <r>
    <d v="2017-06-09T00:00:00"/>
    <s v="Taxi maison-bureau Aller retour"/>
    <s v="Transport"/>
    <s v="Media"/>
    <n v="10000"/>
    <x v="8"/>
    <s v="BONDERMAN "/>
    <s v="17/6/GALFR41"/>
    <s v="Oui"/>
  </r>
  <r>
    <d v="2017-06-09T00:00:00"/>
    <s v="Versement à Baldé frais de visa de Nicolas"/>
    <s v="Travel Expenses"/>
    <s v="Office"/>
    <n v="180000"/>
    <x v="5"/>
    <s v="ARCUS"/>
    <s v="17/6/GALFR07FV"/>
    <s v="Oui"/>
  </r>
  <r>
    <d v="2017-06-09T00:00:00"/>
    <s v="Frais de fonctionnement Moné pour la semaine"/>
    <s v="Transport"/>
    <s v="Office"/>
    <n v="150000"/>
    <x v="5"/>
    <s v="BONDERMAN "/>
    <s v="17/6/GALFR08TU"/>
    <s v="Oui"/>
  </r>
  <r>
    <d v="2017-06-11T00:00:00"/>
    <s v="Transport E1 Conakry-N'Zérékoré pour enquête"/>
    <s v="Transport"/>
    <s v="Investigation"/>
    <n v="250000"/>
    <x v="10"/>
    <s v="ARCUS"/>
    <s v="17/6/GALFR1TE"/>
    <s v="Oui"/>
  </r>
  <r>
    <d v="2017-06-11T00:00:00"/>
    <s v="Food allowance E1 (1) jour à N'Zérékoré pour enquête "/>
    <s v="Travel Subsistence"/>
    <s v="Investigation"/>
    <n v="100000"/>
    <x v="10"/>
    <s v="ARCUS"/>
    <s v="17/6/GALFR2F"/>
    <s v="Oui"/>
  </r>
  <r>
    <d v="2017-06-11T00:00:00"/>
    <s v="Frais hôtel  E1 à Linsan E1 voyage Conakry-N'Zérékoré pour enquête"/>
    <s v="Travel Subsistence"/>
    <s v="Investigation"/>
    <n v="200000"/>
    <x v="10"/>
    <s v="ARCUS"/>
    <s v="17/6/GALFR3TE"/>
    <s v="Oui"/>
  </r>
  <r>
    <d v="2017-06-12T00:00:00"/>
    <s v="Taxi bureau-maison"/>
    <s v="Transport"/>
    <s v="Investigation"/>
    <n v="15000"/>
    <x v="9"/>
    <s v="BONDERMAN "/>
    <s v="17/6/GALFR30TU"/>
    <s v="Oui"/>
  </r>
  <r>
    <d v="2017-06-12T00:00:00"/>
    <s v="Taxi bureau-maison AR"/>
    <s v="Transport"/>
    <s v="Investigation"/>
    <n v="15000"/>
    <x v="6"/>
    <s v="BONDERMAN "/>
    <s v="17/6/GALFR"/>
    <s v="Oui"/>
  </r>
  <r>
    <d v="2017-06-12T00:00:00"/>
    <s v="Achata de carte de recharge MTN"/>
    <s v="Transport"/>
    <s v="Investigation"/>
    <n v="15000"/>
    <x v="4"/>
    <s v="BONDERMAN "/>
    <s v="17/6/GALFR26TU"/>
    <s v="Oui"/>
  </r>
  <r>
    <d v="2017-06-12T00:00:00"/>
    <s v="transport maison-bureau. Aller et retour"/>
    <s v="Transport"/>
    <s v="Legal"/>
    <n v="8000"/>
    <x v="12"/>
    <s v="BONDERMAN "/>
    <s v="17/6/GALFR"/>
    <s v="Oui"/>
  </r>
  <r>
    <d v="2017-06-12T00:00:00"/>
    <s v="Transport bureau-Ministère de la sécurité-cabinet de Me sovogui Aller et retour "/>
    <s v="Transport"/>
    <s v="Legal"/>
    <n v="70000"/>
    <x v="12"/>
    <s v="BONDERMAN "/>
    <s v="17/6/GALFTT15TU"/>
    <s v="Oui"/>
  </r>
  <r>
    <d v="2017-06-12T00:00:00"/>
    <s v="Taxi maison-Bureau A/R"/>
    <s v="Transport"/>
    <s v="Legal"/>
    <n v="21000"/>
    <x v="1"/>
    <s v="BONDERMAN "/>
    <s v="17/6/GALF"/>
    <s v="Oui"/>
  </r>
  <r>
    <d v="2017-06-12T00:00:00"/>
    <s v="Taxi maison -Bureau AR"/>
    <s v="Transport"/>
    <s v="Legal"/>
    <n v="16000"/>
    <x v="2"/>
    <s v="BONDERMAN "/>
    <s v="17/6/GALF"/>
    <s v="Oui"/>
  </r>
  <r>
    <d v="2017-06-12T00:00:00"/>
    <s v="taxi moto maision -gare routière(suivi d'audience kindia)"/>
    <s v="Transport"/>
    <s v="Legal"/>
    <n v="15000"/>
    <x v="2"/>
    <s v="BONDERMAN "/>
    <s v="17/6/GALFR05TU"/>
    <s v="Oui"/>
  </r>
  <r>
    <d v="2017-06-12T00:00:00"/>
    <s v="transport conakry-kindia"/>
    <s v="Transport"/>
    <s v="Legal"/>
    <n v="25000"/>
    <x v="2"/>
    <s v="BONDERMAN "/>
    <s v="17/6/GALFTV"/>
    <s v="Oui"/>
  </r>
  <r>
    <d v="2017-06-12T00:00:00"/>
    <s v="Food allowance (1) jour pour suivi Audiance cas peau de panthère à Kindia"/>
    <s v="Travel Subsistence"/>
    <s v="Legal"/>
    <n v="100000"/>
    <x v="2"/>
    <s v="BONDERMAN "/>
    <s v="17/6/GALF04F"/>
    <s v="Oui"/>
  </r>
  <r>
    <d v="2017-06-12T00:00:00"/>
    <s v="Taxi gare routière kindia-l'hotel suivi Audiance cas peau de panthère à Kindia"/>
    <s v="Transport"/>
    <s v="Legal"/>
    <n v="15000"/>
    <x v="2"/>
    <s v="BONDERMAN "/>
    <s v="17/6/GALFR06TU"/>
    <s v="Oui"/>
  </r>
  <r>
    <d v="2017-06-12T00:00:00"/>
    <s v="Paiement à mr Camara pour les frais de brochure sur le logiciel word"/>
    <s v="Office Materials"/>
    <s v="Office"/>
    <n v="50000"/>
    <x v="8"/>
    <s v="BONDERMAN "/>
    <s v="17/6/GALFR39D"/>
    <s v="Oui"/>
  </r>
  <r>
    <d v="2017-06-12T00:00:00"/>
    <s v="Taxi maison-bureau( aller et retour)"/>
    <s v="Transport"/>
    <s v="Media"/>
    <n v="10000"/>
    <x v="8"/>
    <s v="BONDERMAN "/>
    <s v="17/6/GALFR10TU"/>
    <s v="Oui"/>
  </r>
  <r>
    <d v="2017-06-12T00:00:00"/>
    <s v="Taxi moto bureau- Inerpol- agence Orange- bureau"/>
    <s v="Transport"/>
    <s v="Management"/>
    <n v="70000"/>
    <x v="0"/>
    <s v="BONDERMAN "/>
    <s v="17/6/GALFR09TU"/>
    <s v="Oui"/>
  </r>
  <r>
    <d v="2017-06-12T00:00:00"/>
    <s v="Taxi Bureau-maison"/>
    <s v="Transport"/>
    <s v="Investigation"/>
    <n v="10000"/>
    <x v="3"/>
    <s v="BONDERMAN "/>
    <s v="17/6/GALFR32TU"/>
    <s v="Oui"/>
  </r>
  <r>
    <d v="2017-06-12T00:00:00"/>
    <s v="Remboursement Mamadou Alpha diallo Transfert E-recharge pour l'équipe du bureau"/>
    <s v="Telephone"/>
    <s v="Office"/>
    <n v="400000"/>
    <x v="5"/>
    <s v="BONDERMAN "/>
    <s v="17/6/GALFR03ECh"/>
    <s v="Oui"/>
  </r>
  <r>
    <d v="2017-06-12T00:00:00"/>
    <s v="Paiement frais de poubelle mai/17 pour ramassage d'ordure du bureau"/>
    <s v="Service"/>
    <s v="Office"/>
    <n v="75000"/>
    <x v="5"/>
    <s v="BONDERMAN "/>
    <s v="17/6/GALFR02PME"/>
    <s v="Oui"/>
  </r>
  <r>
    <d v="2017-06-12T00:00:00"/>
    <s v="Paiement 25% Honoraire Avocat pour suivi juridique cas de peau panthère à Dalaba"/>
    <s v="Lawyer Fees"/>
    <s v="Legal"/>
    <n v="1750000"/>
    <x v="5"/>
    <s v="BONDERMAN "/>
    <s v="17/6/GALFR01H"/>
    <s v="Oui"/>
  </r>
  <r>
    <d v="2017-06-12T00:00:00"/>
    <s v="Paiement Bonus Fodé Mohamed Keita pour opéraion peau de panthère Dalaba"/>
    <s v="Bonus"/>
    <s v="Operation"/>
    <n v="500000"/>
    <x v="5"/>
    <s v="BONDERMAN "/>
    <s v="17/6/GALFR02BO"/>
    <s v="Oui"/>
  </r>
  <r>
    <d v="2017-06-12T00:00:00"/>
    <s v="Remboursement à 100% frais médicaux de E19"/>
    <s v="Personnel"/>
    <s v="Team Building"/>
    <n v="514000"/>
    <x v="9"/>
    <s v="BONDERMAN "/>
    <s v="17/6/GALFF142A"/>
    <s v="Oui"/>
  </r>
  <r>
    <d v="2017-06-12T00:00:00"/>
    <s v="Remboursement à Baldé Frais de photocopie document juridique"/>
    <s v="Office Materials"/>
    <s v="Office"/>
    <n v="3000"/>
    <x v="12"/>
    <s v="BONDERMAN "/>
    <s v="17/6/GALFR16S"/>
    <s v="Oui"/>
  </r>
  <r>
    <d v="2017-06-12T00:00:00"/>
    <s v="Remboursement  à Baldé complement transport  bureau-centre ville "/>
    <s v="Transport"/>
    <s v="Legal"/>
    <n v="10000"/>
    <x v="12"/>
    <s v="BONDERMAN "/>
    <s v="17/6/GALFTT17TU"/>
    <s v="Oui"/>
  </r>
  <r>
    <d v="2017-06-12T00:00:00"/>
    <s v="Food allowance  E1 (1) voyage à N'Zérékoré -Sérédou pour enquête"/>
    <s v="Transport"/>
    <s v="Investigation"/>
    <n v="100000"/>
    <x v="10"/>
    <s v="ARCUS"/>
    <s v="17/6/GALFR4TE"/>
    <s v="Oui"/>
  </r>
  <r>
    <d v="2017-06-12T00:00:00"/>
    <s v="Transport Faranah-N'Zérékoré pour enquête"/>
    <s v="Transport"/>
    <s v="Investigation"/>
    <n v="120000"/>
    <x v="10"/>
    <s v="BONDERMAN "/>
    <s v="17/6/GALFR5TU"/>
    <s v="Oui"/>
  </r>
  <r>
    <d v="2017-06-13T00:00:00"/>
    <s v="Taxi bureau-maison"/>
    <s v="Transport"/>
    <s v="Investigation"/>
    <n v="15000"/>
    <x v="9"/>
    <s v="BONDERMAN "/>
    <s v="17/6/GALFR28TU"/>
    <s v="Oui"/>
  </r>
  <r>
    <d v="2017-06-13T00:00:00"/>
    <s v="Taxi bureau-maison AR"/>
    <s v="Transport"/>
    <s v="Investigation"/>
    <n v="15000"/>
    <x v="6"/>
    <s v="BONDERMAN "/>
    <s v="17/6/GALFR23TU"/>
    <s v="Oui"/>
  </r>
  <r>
    <d v="2017-06-13T00:00:00"/>
    <s v="Taxi bureau-Enco5 -Sangoya et Enta pour enquête journalière"/>
    <s v="Transport"/>
    <s v="Investigation"/>
    <n v="20000"/>
    <x v="6"/>
    <s v="BONDERMAN "/>
    <s v="17/6/GALFR22TE"/>
    <s v="Oui"/>
  </r>
  <r>
    <d v="2017-06-13T00:00:00"/>
    <s v="Achat d'une puce celcom pour enquête journière"/>
    <s v="Telephone"/>
    <s v="Investigation"/>
    <n v="5000"/>
    <x v="6"/>
    <s v="BONDERMAN "/>
    <s v="17/6/GALFR"/>
    <s v="Oui"/>
  </r>
  <r>
    <d v="2017-06-13T00:00:00"/>
    <s v="Transport Maison-Bureau"/>
    <s v="Transport"/>
    <s v="Investigation"/>
    <n v="15000"/>
    <x v="4"/>
    <s v="BONDERMAN "/>
    <s v="17/6/GALFR26TU"/>
    <s v="Oui"/>
  </r>
  <r>
    <d v="2017-06-13T00:00:00"/>
    <s v="Taxi maison-bureau A/R"/>
    <s v="Transport"/>
    <s v="Legal"/>
    <n v="30000"/>
    <x v="13"/>
    <s v="BONDERMAN "/>
    <s v="17/6/GALF"/>
    <s v="Oui"/>
  </r>
  <r>
    <d v="2017-06-13T00:00:00"/>
    <s v="Taxi bureau-serproma pour le suivi de l'évolution de la convention d'établissement de WARA"/>
    <s v="Transport"/>
    <s v="Legal"/>
    <n v="30000"/>
    <x v="13"/>
    <s v="BONDERMAN "/>
    <s v="17/6/GALFR25TU"/>
    <s v="Oui"/>
  </r>
  <r>
    <d v="2017-06-13T00:00:00"/>
    <s v="Transport maison-bureau. Aller et retour"/>
    <s v="Transport"/>
    <s v="Legal"/>
    <n v="8000"/>
    <x v="12"/>
    <s v="BONDERMAN "/>
    <s v="17/6/GALFRT"/>
    <s v="Oui"/>
  </r>
  <r>
    <d v="2017-06-13T00:00:00"/>
    <s v="Taxi-moto Odette Bureau-aéroport pour recuperation d'un certificat d'origine"/>
    <s v="Transport"/>
    <s v="Legal"/>
    <n v="20000"/>
    <x v="1"/>
    <s v="BONDERMAN "/>
    <s v="17/6/GALF27TU"/>
    <s v="Oui"/>
  </r>
  <r>
    <d v="2017-06-13T00:00:00"/>
    <s v="Taxi maison-Bureau A/R"/>
    <s v="Transport"/>
    <s v="Legal"/>
    <n v="21000"/>
    <x v="1"/>
    <s v="BONDERMAN "/>
    <s v="17/6/GALF"/>
    <s v="Oui"/>
  </r>
  <r>
    <d v="2017-06-13T00:00:00"/>
    <s v="Frais d'hôtel (1) nuits à Kindia pour suivi Audiance cas peau de panthère "/>
    <s v="Travel Subsistence"/>
    <s v="Legal"/>
    <n v="250000"/>
    <x v="2"/>
    <s v="BONDERMAN "/>
    <s v="17/6/GALFF28H"/>
    <s v="Oui"/>
  </r>
  <r>
    <d v="2017-06-13T00:00:00"/>
    <s v="versement à Me Lansana Bayo camara pour suivi d'audiencecas peau de panthère à kindia"/>
    <s v="Travel Subsistence"/>
    <s v="Legal"/>
    <n v="530000"/>
    <x v="2"/>
    <s v="BONDERMAN "/>
    <s v="17/6/GALFR01F"/>
    <s v="Oui"/>
  </r>
  <r>
    <d v="2017-06-13T00:00:00"/>
    <s v="Taxi moto hotel-TPI Kindia-restaurant-tpi-gare  suivi Audiance cas peau de panthère à Kindia"/>
    <s v="Transport"/>
    <s v="Legal"/>
    <n v="10000"/>
    <x v="2"/>
    <s v="BONDERMAN "/>
    <s v="17/6/GALFR07TU"/>
    <s v="Oui"/>
  </r>
  <r>
    <d v="2017-06-13T00:00:00"/>
    <s v="Frais d'hôtel (1) nuits à Kindia pour suivi Audiance cas peau de panthère "/>
    <s v="Travel Subsistence"/>
    <s v="Legal"/>
    <n v="100000"/>
    <x v="2"/>
    <s v="BONDERMAN "/>
    <s v="17/6/GALF04F"/>
    <s v="Oui"/>
  </r>
  <r>
    <d v="2017-06-13T00:00:00"/>
    <s v="Taxi gare routière kindia-conakry suivi Audiance cas peau de panthère à Kindia"/>
    <s v="Transport"/>
    <s v="Legal"/>
    <n v="25000"/>
    <x v="2"/>
    <s v="BONDERMAN "/>
    <s v="17/6/GALFR03TV"/>
    <s v="Oui"/>
  </r>
  <r>
    <d v="2017-06-13T00:00:00"/>
    <s v="Taxi moto gare routière bembeto-maison retour suivi Audiance cas peau de panthère à Kindia"/>
    <s v="Transport"/>
    <s v="Legal"/>
    <n v="20000"/>
    <x v="2"/>
    <s v="BONDERMAN "/>
    <s v="17/6/GALFR08TU"/>
    <s v="Oui"/>
  </r>
  <r>
    <d v="2017-06-13T00:00:00"/>
    <s v="Taxi maison-bureau( aller et retour)"/>
    <s v="Transport"/>
    <s v="Media"/>
    <n v="10000"/>
    <x v="8"/>
    <s v="BONDERMAN "/>
    <s v="17/6/GALFR10TU"/>
    <s v="Oui"/>
  </r>
  <r>
    <d v="2017-06-13T00:00:00"/>
    <s v="paiement bonus media à www,guineemail,com cas peaux de panthères à Dalaba"/>
    <s v="Bonus"/>
    <s v="Media"/>
    <n v="100000"/>
    <x v="8"/>
    <s v="BONDERMAN "/>
    <s v="17/6/GALFR05BM"/>
    <s v="Oui"/>
  </r>
  <r>
    <d v="2017-06-13T00:00:00"/>
    <s v="paiement bonus à www,leverificateur,net cas peaux à dalaba"/>
    <s v="Bonus"/>
    <s v="Media"/>
    <n v="100000"/>
    <x v="8"/>
    <s v="BONDERMAN "/>
    <s v="17/6/GALFR06BM"/>
    <s v="Oui"/>
  </r>
  <r>
    <d v="2017-06-13T00:00:00"/>
    <s v="paiement bonus à www,femmesafricaines,com cas peaux dalaba"/>
    <s v="Bonus"/>
    <s v="Media"/>
    <n v="100000"/>
    <x v="8"/>
    <s v="BONDERMAN "/>
    <s v="17/6/GALFR07BM"/>
    <s v="Oui"/>
  </r>
  <r>
    <d v="2017-06-13T00:00:00"/>
    <s v="paiement bonus à www,leprojecteurguinee,com cas peaux dalaba"/>
    <s v="Bonus"/>
    <s v="Media"/>
    <n v="100000"/>
    <x v="8"/>
    <s v="BONDERMAN "/>
    <s v="17/6/GALFR08BM"/>
    <s v="Oui"/>
  </r>
  <r>
    <d v="2017-06-13T00:00:00"/>
    <s v="paiement bonus à www,guineelive,com cas peaux dalaba"/>
    <s v="Bonus"/>
    <s v="Media"/>
    <n v="100000"/>
    <x v="8"/>
    <s v="BONDERMAN "/>
    <s v="17/6/GALFR09BM"/>
    <s v="Oui"/>
  </r>
  <r>
    <d v="2017-06-13T00:00:00"/>
    <s v="paiement bonus à www,guineeprogres,com cas peaux panthère dalaba"/>
    <s v="Bonus"/>
    <s v="Media"/>
    <n v="100000"/>
    <x v="8"/>
    <s v="BONDERMAN "/>
    <s v="17/6/GALFR10BM"/>
    <s v="Oui"/>
  </r>
  <r>
    <d v="2017-06-13T00:00:00"/>
    <s v="paiement bonus à www,guineematin,com cas peaux de panthère dalaba"/>
    <s v="Bonus"/>
    <s v="Media"/>
    <n v="100000"/>
    <x v="8"/>
    <s v="BONDERMAN "/>
    <s v="17/6/GALFR11BM"/>
    <s v="Oui"/>
  </r>
  <r>
    <d v="2017-06-13T00:00:00"/>
    <s v="paiement bonus à www,visionguinee,info cas peaux dalaba"/>
    <s v="Bonus"/>
    <s v="Media"/>
    <n v="100000"/>
    <x v="8"/>
    <s v="BONDERMAN "/>
    <s v="17/6/GALFR12BM"/>
    <s v="Oui"/>
  </r>
  <r>
    <d v="2017-06-13T00:00:00"/>
    <s v="paiement bonus à www,kibarounews,com cas peaux dalaba"/>
    <s v="Bonus"/>
    <s v="Media"/>
    <n v="100000"/>
    <x v="8"/>
    <s v="BONDERMAN "/>
    <s v="17/6/GALFR13BM"/>
    <s v="Oui"/>
  </r>
  <r>
    <d v="2017-06-13T00:00:00"/>
    <s v="paiement bonus à www,africanewsmag,com cas peaux dalaba"/>
    <s v="Bonus"/>
    <s v="Media"/>
    <n v="100000"/>
    <x v="8"/>
    <s v="BONDERMAN "/>
    <s v="17/6/GALFR14BM"/>
    <s v="Oui"/>
  </r>
  <r>
    <d v="2017-06-13T00:00:00"/>
    <s v="Taxi moto nureau- DNEF-UNOPS-Bureau AR"/>
    <s v="Transport"/>
    <s v="Management"/>
    <n v="70000"/>
    <x v="0"/>
    <s v="BONDERMAN "/>
    <s v="17/6/GALFR21TU"/>
    <s v="Oui"/>
  </r>
  <r>
    <d v="2017-06-13T00:00:00"/>
    <s v="Taxi Bureau-maison"/>
    <s v="Transport"/>
    <s v="Investigation"/>
    <n v="10000"/>
    <x v="3"/>
    <s v="BONDERMAN "/>
    <s v="17/6/GALFR20TU"/>
    <s v="Oui"/>
  </r>
  <r>
    <d v="2017-06-13T00:00:00"/>
    <s v="Paiement frais de document pour la conventiond'établissement de Wara à Serproma"/>
    <s v="Service"/>
    <s v="Office"/>
    <n v="400000"/>
    <x v="5"/>
    <s v="BONDERMAN "/>
    <s v="17/6/GALFR48CE"/>
    <s v="Oui"/>
  </r>
  <r>
    <d v="2017-06-13T00:00:00"/>
    <s v="Taxi-moto Baldé bureau-Ministère de la sécurité pour la recupération du visa de NICOLA"/>
    <s v="Transport"/>
    <s v="Legal"/>
    <n v="60000"/>
    <x v="12"/>
    <s v="BONDERMAN "/>
    <s v="17/6/GALFR26TU"/>
    <s v="Oui"/>
  </r>
  <r>
    <d v="2017-06-13T00:00:00"/>
    <s v="Remboursement à Barry achat  (20l) essence véh perso pour le transport de la semaine"/>
    <s v="Transport"/>
    <s v="Management"/>
    <n v="160000"/>
    <x v="0"/>
    <s v="BONDERMAN "/>
    <s v="17/6/GALFR021809C"/>
    <s v="Oui"/>
  </r>
  <r>
    <d v="2017-06-13T00:00:00"/>
    <s v="Transport E21 bureau-Dixinn-Camayenne pour enquête"/>
    <s v="Transport"/>
    <s v="Investigation"/>
    <n v="20000"/>
    <x v="3"/>
    <s v="BONDERMAN "/>
    <s v="17/6/GALFR19TU"/>
    <s v="Oui"/>
  </r>
  <r>
    <d v="2017-06-13T00:00:00"/>
    <s v="Taxi moto bureau-Ministère de la sécurité pour recupérer visa de Nicola"/>
    <s v="Transport"/>
    <s v="Legal"/>
    <n v="60000"/>
    <x v="12"/>
    <s v="ARCUS"/>
    <s v="17/6/GALFR26TU"/>
    <s v="Oui"/>
  </r>
  <r>
    <d v="2017-06-13T00:00:00"/>
    <s v="Food allowance E1 (1) jour à Macenta pour enquête "/>
    <s v="Travel Subsistence"/>
    <s v="Investigation"/>
    <n v="100000"/>
    <x v="10"/>
    <s v="ARCUS"/>
    <s v="17/6/GALFR6F"/>
    <s v="Oui"/>
  </r>
  <r>
    <d v="2017-06-13T00:00:00"/>
    <s v="Frais hôtel Jannette Kouloubo BEAVOGUI (1) nuitée E1 "/>
    <s v="Travel Subsistence"/>
    <s v="Investigation"/>
    <n v="200000"/>
    <x v="10"/>
    <s v="ARCUS"/>
    <s v="17/6/GALFF8H"/>
    <s v="Oui"/>
  </r>
  <r>
    <d v="2017-06-13T00:00:00"/>
    <s v="Taxi-moto gare routière hôtel E1 pour enquête à N'Zérékoré"/>
    <s v="Transport"/>
    <s v="Investigation"/>
    <n v="5000"/>
    <x v="10"/>
    <s v="ARCUS"/>
    <s v="17/6/GALFR6TE"/>
    <s v="Oui"/>
  </r>
  <r>
    <d v="2017-06-13T00:00:00"/>
    <s v="Achat de produits pharmaceutique (Thiobactin, Ardepal plus, Medvit cp, Doliprane cp, Zesen cp) pour E1"/>
    <s v="Personnel"/>
    <s v="Team Building"/>
    <n v="439500"/>
    <x v="10"/>
    <s v="ARCUS"/>
    <s v="17/6/GALFF19A"/>
    <s v="Oui"/>
  </r>
  <r>
    <d v="2017-06-14T00:00:00"/>
    <s v="Taxi bureau-maison"/>
    <s v="Transport"/>
    <s v="Investigation"/>
    <n v="15000"/>
    <x v="9"/>
    <s v="BONDERMAN "/>
    <s v="17/6/GALFR28TU"/>
    <s v="Oui"/>
  </r>
  <r>
    <d v="2017-06-14T00:00:00"/>
    <s v="Taxi bureau-maison AR"/>
    <s v="Transport"/>
    <s v="Investigation"/>
    <n v="15000"/>
    <x v="6"/>
    <s v="BONDERMAN "/>
    <s v="17/6/GALFR22TE"/>
    <s v="Oui"/>
  </r>
  <r>
    <d v="2017-06-14T00:00:00"/>
    <s v="Transport Maison-bureau"/>
    <s v="Transport"/>
    <s v="Investigation"/>
    <n v="15000"/>
    <x v="4"/>
    <s v="BONDERMAN "/>
    <s v="17/6/GALFR26TU"/>
    <s v="Oui"/>
  </r>
  <r>
    <d v="2017-06-14T00:00:00"/>
    <s v="Taxi bureau maison A/R"/>
    <s v="Transport"/>
    <s v="Legal"/>
    <n v="30000"/>
    <x v="13"/>
    <s v="BONDERMAN "/>
    <s v="17/6/GALF"/>
    <s v="Oui"/>
  </r>
  <r>
    <d v="2017-06-14T00:00:00"/>
    <s v="transport maison-bureau. Aller et retour"/>
    <s v="Transport"/>
    <s v="Legal"/>
    <n v="8000"/>
    <x v="12"/>
    <s v="BONDERMAN "/>
    <s v="17/6/GALFR38TU"/>
    <s v="Oui"/>
  </r>
  <r>
    <d v="2017-06-14T00:00:00"/>
    <s v="Taxi maison-Bureau A/R"/>
    <s v="Transport"/>
    <s v="Legal"/>
    <n v="21000"/>
    <x v="1"/>
    <s v="BONDERMAN "/>
    <s v="17/6/GALF"/>
    <s v="Oui"/>
  </r>
  <r>
    <d v="2017-06-14T00:00:00"/>
    <s v="Taxi maison -Bureau AR"/>
    <s v="Transport"/>
    <s v="Legal"/>
    <n v="16000"/>
    <x v="2"/>
    <s v="BONDERMAN "/>
    <s v="17/6/GALFR10TU"/>
    <s v="Oui"/>
  </r>
  <r>
    <d v="2017-06-14T00:00:00"/>
    <s v="Taxi maison-bureau( aller et retour)"/>
    <s v="Transport"/>
    <s v="Media"/>
    <n v="10000"/>
    <x v="8"/>
    <s v="BONDERMAN "/>
    <s v="17/6/GALFR10TU"/>
    <s v="Oui"/>
  </r>
  <r>
    <d v="2017-06-14T00:00:00"/>
    <s v="paiement bonus à www,guineenews,org cas peaux panthère dalaba"/>
    <s v="Bonus"/>
    <s v="Media"/>
    <n v="100000"/>
    <x v="8"/>
    <s v="BONDERMAN "/>
    <s v="17/6/GALFR02BM"/>
    <s v="Oui"/>
  </r>
  <r>
    <d v="2017-06-14T00:00:00"/>
    <s v="paiement bonus à la radio espace fm pour un reportage sur le cas peaux panthère dalaba "/>
    <s v="Bonus"/>
    <s v="Media"/>
    <n v="100000"/>
    <x v="8"/>
    <s v="BONDERMAN "/>
    <s v="17/6/GALFR03BM"/>
    <s v="Oui"/>
  </r>
  <r>
    <d v="2017-06-14T00:00:00"/>
    <s v="paiement bonus à la radio espace fouta pour un reportage en langue poulard sur le cas peaux de panthère dalaba"/>
    <s v="Bonus"/>
    <s v="Media"/>
    <n v="100000"/>
    <x v="8"/>
    <s v="BONDERMAN "/>
    <s v="17/6/GALFR04BM"/>
    <s v="Oui"/>
  </r>
  <r>
    <d v="2017-06-14T00:00:00"/>
    <s v="Taxi moto nureau- DNEF-UNOPS-Bureau AR"/>
    <s v="Transport"/>
    <s v="Management"/>
    <n v="70000"/>
    <x v="0"/>
    <s v="BONDERMAN "/>
    <s v="17/6/GALFR30TU"/>
    <s v="Oui"/>
  </r>
  <r>
    <d v="2017-06-14T00:00:00"/>
    <s v="Frais parking aeroport"/>
    <s v="Transport"/>
    <s v="Management"/>
    <n v="5000"/>
    <x v="0"/>
    <s v="BONDERMAN "/>
    <s v="17/6/GALFR"/>
    <s v="Oui"/>
  </r>
  <r>
    <d v="2017-06-14T00:00:00"/>
    <s v="Achat carburant (5) litres d'essence pour la réception e NICOLAS à L'Aéroport"/>
    <s v="Transport"/>
    <s v="Management"/>
    <n v="40000"/>
    <x v="0"/>
    <s v="BONDERMAN "/>
    <s v="17/6/GALFR32TU"/>
    <s v="Oui"/>
  </r>
  <r>
    <d v="2017-06-14T00:00:00"/>
    <s v="Versement à E400 pour food allowance 2 jours"/>
    <s v="Travel Subsistence"/>
    <s v="Management"/>
    <n v="240000"/>
    <x v="0"/>
    <s v="BONDERMAN "/>
    <s v="17/6/GALFR34FA"/>
    <s v="Oui"/>
  </r>
  <r>
    <d v="2017-06-14T00:00:00"/>
    <s v="Achat 2 pack d'eau pour le bureau"/>
    <s v="Personnel"/>
    <s v="Office"/>
    <n v="14000"/>
    <x v="0"/>
    <s v="BONDERMAN "/>
    <s v="17/6/GALFR33A"/>
    <s v="Oui"/>
  </r>
  <r>
    <d v="2017-06-14T00:00:00"/>
    <s v="Taxi Bureau-maison"/>
    <s v="Transport"/>
    <s v="Investigation"/>
    <n v="10000"/>
    <x v="3"/>
    <s v="BONDERMAN "/>
    <s v="17/6/GALFR20TU"/>
    <s v="Oui"/>
  </r>
  <r>
    <d v="2017-06-14T00:00:00"/>
    <s v="Food allowance E1 (1) jour à N'Zérékoré pour enquête "/>
    <s v="Travel Subsistence"/>
    <s v="Investigation"/>
    <n v="100000"/>
    <x v="10"/>
    <s v="ARCUS"/>
    <s v="17/6/GALFRF"/>
    <s v="Oui"/>
  </r>
  <r>
    <d v="2017-06-15T00:00:00"/>
    <s v="Achat carburant 20L pour transport maison-bureau et deplacement ville"/>
    <s v="Transport"/>
    <s v="Management"/>
    <n v="160000"/>
    <x v="0"/>
    <s v="BONDERMAN "/>
    <s v="17/6/GALFR021958C"/>
    <s v="Oui"/>
  </r>
  <r>
    <d v="2017-06-15T00:00:00"/>
    <s v="Taxi bureau-maison"/>
    <s v="Transport"/>
    <s v="Investigation"/>
    <n v="15000"/>
    <x v="9"/>
    <s v="BONDERMAN "/>
    <s v="17/6/GALFR28TU"/>
    <s v="Oui"/>
  </r>
  <r>
    <d v="2017-06-15T00:00:00"/>
    <s v="Transport Maison-Bureau"/>
    <s v="Transport"/>
    <s v="Investigation"/>
    <n v="15000"/>
    <x v="4"/>
    <s v="BONDERMAN "/>
    <s v="17/6/GALFR26TU"/>
    <s v="Oui"/>
  </r>
  <r>
    <d v="2017-06-15T00:00:00"/>
    <s v="AchAt de carte de recharge MTN pour enquête"/>
    <s v="Telephone"/>
    <s v="Investigation"/>
    <n v="20000"/>
    <x v="4"/>
    <s v="BONDERMAN "/>
    <s v="17/6/GALFR35Rch"/>
    <s v="Oui"/>
  </r>
  <r>
    <d v="2017-06-15T00:00:00"/>
    <s v="Transport du Bureau-Matoto-Enta-Sonfonia-Bureau"/>
    <s v="Transport"/>
    <s v="Investigation"/>
    <n v="20000"/>
    <x v="4"/>
    <s v="BONDERMAN "/>
    <s v="17/6/GALFR39TU"/>
    <s v="Oui"/>
  </r>
  <r>
    <d v="2017-06-15T00:00:00"/>
    <s v="Taxi bureau maison A/R"/>
    <s v="Transport"/>
    <s v="Legal"/>
    <n v="30000"/>
    <x v="13"/>
    <s v="BONDERMAN "/>
    <s v="17/6/GALFR43TU"/>
    <s v="Oui"/>
  </r>
  <r>
    <d v="2017-06-15T00:00:00"/>
    <s v="Taxi bureau Ministère de la sécurité pour dépôt réquisition des numéros à l'Inspecteur "/>
    <s v="Transport"/>
    <s v="Legal"/>
    <n v="60000"/>
    <x v="13"/>
    <s v="BONDERMAN "/>
    <s v="17/6/GALFR40TU"/>
    <s v="Oui"/>
  </r>
  <r>
    <d v="2017-06-15T00:00:00"/>
    <s v="transport maison-bureau. Aller et retour"/>
    <s v="Transport"/>
    <s v="Legal"/>
    <n v="8000"/>
    <x v="12"/>
    <s v="BONDERMAN "/>
    <s v="17/6/GALFR38TU"/>
    <s v="Oui"/>
  </r>
  <r>
    <d v="2017-06-15T00:00:00"/>
    <s v="Taxi maison-Bureau A/R"/>
    <s v="Transport"/>
    <s v="Legal"/>
    <n v="21000"/>
    <x v="1"/>
    <s v="BONDERMAN "/>
    <s v="17/6/GALF"/>
    <s v="Oui"/>
  </r>
  <r>
    <d v="2017-06-15T00:00:00"/>
    <s v="Taxi maison -Bureau AR"/>
    <s v="Transport"/>
    <s v="Legal"/>
    <n v="16000"/>
    <x v="2"/>
    <s v="BONDERMAN "/>
    <s v="17/6/GALFR10TU"/>
    <s v="Oui"/>
  </r>
  <r>
    <d v="2017-06-15T00:00:00"/>
    <s v="Taxi maison-bureau( aller et retour)"/>
    <s v="Transport"/>
    <s v="Media"/>
    <n v="10000"/>
    <x v="8"/>
    <s v="BONDERMAN "/>
    <s v="17/6/GALFR10TU"/>
    <s v="Oui"/>
  </r>
  <r>
    <d v="2017-06-15T00:00:00"/>
    <s v="Taxi maison en ville et bureau pour récuperer les journaux"/>
    <s v="Transport"/>
    <s v="Media"/>
    <n v="30000"/>
    <x v="8"/>
    <s v="BONDERMAN "/>
    <s v="17/6/GALFR08TU"/>
    <s v="Oui"/>
  </r>
  <r>
    <d v="2017-06-15T00:00:00"/>
    <s v="Taxi -Tannerie enco5 -Yibamya pour enquête"/>
    <s v="Transport"/>
    <s v="Investigation"/>
    <n v="20000"/>
    <x v="3"/>
    <s v="BONDERMAN "/>
    <s v="17/6/GALFR50TE"/>
    <s v="Oui"/>
  </r>
  <r>
    <d v="2017-06-15T00:00:00"/>
    <s v="Taxi Bureau-maison"/>
    <s v="Transport"/>
    <s v="Investigation"/>
    <n v="10000"/>
    <x v="3"/>
    <s v="BONDERMAN "/>
    <s v="17/6/GALFR20TU"/>
    <s v="Oui"/>
  </r>
  <r>
    <d v="2017-06-15T00:00:00"/>
    <s v="Taxi bureau-maison AR"/>
    <s v="Transport"/>
    <s v="Investigation"/>
    <n v="15000"/>
    <x v="6"/>
    <s v="BONDERMAN "/>
    <s v="17/6/GALFR22TE"/>
    <s v="Oui"/>
  </r>
  <r>
    <d v="2017-06-15T00:00:00"/>
    <s v="Paiement RTS Avril 2017"/>
    <s v="Personnel"/>
    <s v="Office"/>
    <n v="462500"/>
    <x v="7"/>
    <s v="BONDERMAN "/>
    <s v="17/6/GALF"/>
    <s v="Oui"/>
  </r>
  <r>
    <d v="2017-06-15T00:00:00"/>
    <s v="Frais certification  chèque RTS par la BPMG GNF"/>
    <s v="Bank Fees"/>
    <s v="Office"/>
    <n v="56500"/>
    <x v="7"/>
    <s v="BONDERMAN "/>
    <s v="17/6/GALF"/>
    <s v="Oui"/>
  </r>
  <r>
    <d v="2017-06-15T00:00:00"/>
    <s v="Frais de transport Moné Bureau-centre ville (BPMG) pour retrait"/>
    <s v="Transport"/>
    <s v="Office"/>
    <n v="70000"/>
    <x v="5"/>
    <s v="BONDERMAN "/>
    <s v="17/6/GALF36TU"/>
    <s v="Oui"/>
  </r>
  <r>
    <d v="2017-06-15T00:00:00"/>
    <s v="Achat de (4) cartouches d'encre tonner Laser 210 A pour imprimante du bureau"/>
    <s v="Office Materials"/>
    <s v="Office"/>
    <n v="3000000"/>
    <x v="5"/>
    <s v="BONDERMAN "/>
    <s v="17/6/GALFF174139"/>
    <s v="Oui"/>
  </r>
  <r>
    <d v="2017-06-15T00:00:00"/>
    <s v="Achat de (2) paquets de bloc note A5"/>
    <s v="Office Materials"/>
    <s v="Office"/>
    <n v="60000"/>
    <x v="5"/>
    <s v="BONDERMAN "/>
    <s v="17/6/GALF"/>
    <s v="Oui"/>
  </r>
  <r>
    <d v="2017-06-15T00:00:00"/>
    <s v="Paiement Food Allowance (10) jours pour E400"/>
    <s v="Travel Subsistence"/>
    <s v="Investigation"/>
    <n v="1200000"/>
    <x v="5"/>
    <s v="BONDERMAN "/>
    <s v="17/6/GALFR45FA"/>
    <s v="Oui"/>
  </r>
  <r>
    <d v="2017-06-15T00:00:00"/>
    <s v="Taxi  E19 Bureau-Bonfi pour enquête "/>
    <s v="Transport"/>
    <s v="Investigation"/>
    <n v="15000"/>
    <x v="9"/>
    <s v="BONDERMAN "/>
    <s v="17/6/GALFR41TU"/>
    <s v="Oui"/>
  </r>
  <r>
    <d v="2017-06-15T00:00:00"/>
    <s v="Versement à E21 pour achat d'une puce pour E400"/>
    <s v="Telephone"/>
    <s v="Investigation"/>
    <n v="20000"/>
    <x v="3"/>
    <s v="BONDERMAN "/>
    <s v="17/6/GALFR37"/>
    <s v="Oui"/>
  </r>
  <r>
    <d v="2017-06-15T00:00:00"/>
    <s v="Transport  E21 pour achat d'une puce pour E400"/>
    <s v="Transport"/>
    <s v="Investigation"/>
    <n v="10000"/>
    <x v="3"/>
    <s v="BONDERMAN "/>
    <s v="17/6/GALFR38TU"/>
    <s v="Oui"/>
  </r>
  <r>
    <d v="2017-06-15T00:00:00"/>
    <s v="Food allowance E1 (1) jour à N'Zérékoré pour enquête "/>
    <s v="Travel Subsistence"/>
    <s v="Investigation"/>
    <n v="100000"/>
    <x v="10"/>
    <s v="ARCUS"/>
    <s v="17/6/GALFR10F"/>
    <s v="Oui"/>
  </r>
  <r>
    <d v="2017-06-16T00:00:00"/>
    <s v="Taxi bureau-maison"/>
    <s v="Transport"/>
    <s v="Investigation"/>
    <n v="15000"/>
    <x v="9"/>
    <s v="BONDERMAN "/>
    <s v="17/6/GALFR28TU"/>
    <s v="Oui"/>
  </r>
  <r>
    <d v="2017-06-16T00:00:00"/>
    <s v="Taxi bureau-cosa-aller-retour"/>
    <s v="Transport"/>
    <s v="Investigation"/>
    <n v="10000"/>
    <x v="9"/>
    <s v="BONDERMAN "/>
    <s v="17/6/GALFR28TU"/>
    <s v="Oui"/>
  </r>
  <r>
    <d v="2017-06-16T00:00:00"/>
    <s v="Achat de carte de recharge  Cellcom pour enquête"/>
    <s v="Telephone"/>
    <s v="Investigation"/>
    <n v="5000"/>
    <x v="9"/>
    <s v="BONDERMAN "/>
    <s v="17/6/GALFR05Rech"/>
    <s v="Oui"/>
  </r>
  <r>
    <d v="2017-06-16T00:00:00"/>
    <s v="Taxi bureau-Enco5 -Sangoyaet  Kilomètre km36 AR"/>
    <s v="Transport"/>
    <s v="Investigation"/>
    <n v="27000"/>
    <x v="6"/>
    <s v="BONDERMAN "/>
    <s v="17/6/GALFR46TU"/>
    <s v="Oui"/>
  </r>
  <r>
    <d v="2017-06-16T00:00:00"/>
    <s v="Transport Maison-Bureau"/>
    <s v="Transport"/>
    <s v="Investigation"/>
    <n v="15000"/>
    <x v="4"/>
    <s v="BONDERMAN "/>
    <s v="17/6/GALFR26TU"/>
    <s v="Oui"/>
  </r>
  <r>
    <d v="2017-06-16T00:00:00"/>
    <s v="Transport Bureau-Enta"/>
    <s v="Transport"/>
    <s v="Investigation"/>
    <n v="20000"/>
    <x v="4"/>
    <s v="BONDERMAN "/>
    <s v="17/6/GALFR48TU"/>
    <s v="Oui"/>
  </r>
  <r>
    <d v="2017-06-16T00:00:00"/>
    <s v="Taxi bureau maison A/R"/>
    <s v="Transport"/>
    <s v="Legal"/>
    <n v="30000"/>
    <x v="13"/>
    <s v="BONDERMAN "/>
    <s v="17/6/GALFR43TU"/>
    <s v="Oui"/>
  </r>
  <r>
    <d v="2017-06-16T00:00:00"/>
    <s v="Taxi bureau-radio soleil fm pour une emission"/>
    <s v="Transport"/>
    <s v="Legal"/>
    <n v="30000"/>
    <x v="13"/>
    <s v="BONDERMAN "/>
    <s v="17/6/GALFR09TU"/>
    <s v="Oui"/>
  </r>
  <r>
    <d v="2017-06-16T00:00:00"/>
    <s v="transport maison-bureau. Aller et retour"/>
    <s v="Transport"/>
    <s v="Legal"/>
    <n v="8000"/>
    <x v="12"/>
    <s v="BONDERMAN "/>
    <s v="17/6/GALFR38TU"/>
    <s v="Oui"/>
  </r>
  <r>
    <d v="2017-06-16T00:00:00"/>
    <s v="Taxi maison-Bureau A/R"/>
    <s v="Transport"/>
    <s v="Legal"/>
    <n v="21000"/>
    <x v="1"/>
    <s v="BONDERMAN "/>
    <s v="17/6/GALF"/>
    <s v="Oui"/>
  </r>
  <r>
    <d v="2017-06-16T00:00:00"/>
    <s v="Taxi maison -Bureau AR"/>
    <s v="Transport"/>
    <s v="Legal"/>
    <n v="16000"/>
    <x v="2"/>
    <s v="BONDERMAN "/>
    <s v="17/6/GALFR10TU"/>
    <s v="Oui"/>
  </r>
  <r>
    <d v="2017-06-16T00:00:00"/>
    <s v="Taxi maison-bureau( aller et retour)"/>
    <s v="Transport"/>
    <s v="Media"/>
    <n v="10000"/>
    <x v="8"/>
    <s v="BONDERMAN "/>
    <s v="17/6/GALFR10TU"/>
    <s v="Oui"/>
  </r>
  <r>
    <d v="2017-06-16T00:00:00"/>
    <s v="paiement bonus à www,soleilfmguinee,net cas peaux de panthère à dalaba"/>
    <s v="Bonus"/>
    <s v="Media"/>
    <n v="100000"/>
    <x v="8"/>
    <s v="BONDERMAN "/>
    <s v="17/6/GALFR28BM"/>
    <s v="Oui"/>
  </r>
  <r>
    <d v="2017-06-16T00:00:00"/>
    <s v="paiement bonus au journal Le Renard cas peaux de panthère à dalaba"/>
    <s v="Bonus"/>
    <s v="Media"/>
    <n v="100000"/>
    <x v="8"/>
    <s v="BONDERMAN "/>
    <s v="17/6/GALFR20BM"/>
    <s v="Oui"/>
  </r>
  <r>
    <d v="2017-06-16T00:00:00"/>
    <s v="paiement bonus au journal Le Continent cas peaux de panthère dalaba"/>
    <s v="Bonus"/>
    <s v="Media"/>
    <n v="100000"/>
    <x v="8"/>
    <s v="BONDERMAN "/>
    <s v="17/6/GALFR19BM"/>
    <s v="Oui"/>
  </r>
  <r>
    <d v="2017-06-16T00:00:00"/>
    <s v="paiement bonus au journal L'Indexeur cas peaux de panthère dalaba"/>
    <s v="Bonus"/>
    <s v="Media"/>
    <n v="100000"/>
    <x v="8"/>
    <s v="BONDERMAN "/>
    <s v="17/6/GALFR18BM"/>
    <s v="Oui"/>
  </r>
  <r>
    <d v="2017-06-16T00:00:00"/>
    <s v="paiement bonus media au journal Le Standard cas peaux de panthère dalaba"/>
    <s v="Bonus"/>
    <s v="Media"/>
    <n v="100000"/>
    <x v="8"/>
    <s v="BONDERMAN "/>
    <s v="17/6/GALFR17"/>
    <s v="Oui"/>
  </r>
  <r>
    <d v="2017-06-16T00:00:00"/>
    <s v="paiement bonus au journal Les Affiches Guinéennes cas peaux de panthère dalaba"/>
    <s v="Bonus"/>
    <s v="Media"/>
    <n v="100000"/>
    <x v="8"/>
    <s v="BONDERMAN "/>
    <s v="17/6/GALFR16BM"/>
    <s v="Oui"/>
  </r>
  <r>
    <d v="2017-06-16T00:00:00"/>
    <s v="paiement bonus à www,guineematin,com cas verdict sur peaux de panthère à kindia"/>
    <s v="Bonus"/>
    <s v="Media"/>
    <n v="100000"/>
    <x v="8"/>
    <s v="BONDERMAN "/>
    <s v="17/6/GALFR27BM"/>
    <s v="Oui"/>
  </r>
  <r>
    <d v="2017-06-16T00:00:00"/>
    <s v="paiement bonus à www,visionguinee,info cas verdict sur peaux de panthère à kindia"/>
    <s v="Bonus"/>
    <s v="Media"/>
    <n v="100000"/>
    <x v="8"/>
    <s v="BONDERMAN "/>
    <s v="17/6/GALFR26BM"/>
    <s v="Oui"/>
  </r>
  <r>
    <d v="2017-06-16T00:00:00"/>
    <s v="paiement bonus à www,guineeprogres,com sur verdict cas peaux de panthère à kindia"/>
    <s v="Bonus"/>
    <s v="Media"/>
    <n v="100000"/>
    <x v="8"/>
    <s v="BONDERMAN "/>
    <s v="17/6/GALFR25BM"/>
    <s v="Oui"/>
  </r>
  <r>
    <d v="2017-06-16T00:00:00"/>
    <s v="paiement bonus à www,femmesafricaines,com sur verdict cas peaux de panthère kindia"/>
    <s v="Bonus"/>
    <s v="Media"/>
    <n v="100000"/>
    <x v="8"/>
    <s v="BONDERMAN "/>
    <s v="17/6/GALFR24"/>
    <s v="Oui"/>
  </r>
  <r>
    <d v="2017-06-16T00:00:00"/>
    <s v="paiement bonus à www,guineemail,com cas verdict sur peaux de panthère à kindia"/>
    <s v="Bonus"/>
    <s v="Media"/>
    <n v="100000"/>
    <x v="8"/>
    <s v="BONDERMAN "/>
    <s v="17/6/GALFR23BM"/>
    <s v="Oui"/>
  </r>
  <r>
    <d v="2017-06-16T00:00:00"/>
    <s v="paiement bonus à www,leverificateur,net cas verdict sur peaux de panthère à kindia "/>
    <s v="Bonus"/>
    <s v="Media"/>
    <n v="100000"/>
    <x v="8"/>
    <s v="BONDERMAN "/>
    <s v="17/6/GALFR22"/>
    <s v="Oui"/>
  </r>
  <r>
    <d v="2017-06-16T00:00:00"/>
    <s v="paiement bonus à www,soleifmguinee,net cas verdict peaux de panthère Kindia"/>
    <s v="Bonus"/>
    <s v="Media"/>
    <n v="100000"/>
    <x v="8"/>
    <s v="BONDERMAN "/>
    <s v="17/6/GALFR21"/>
    <s v="Oui"/>
  </r>
  <r>
    <d v="2017-06-16T00:00:00"/>
    <s v=" pour remboursement de transport cas chercher les journaux en ville(aller retour)"/>
    <s v="Transport"/>
    <s v="Media"/>
    <n v="30000"/>
    <x v="8"/>
    <s v="BONDERMAN "/>
    <s v="17/6/GALFR08TU"/>
    <s v="Oui"/>
  </r>
  <r>
    <d v="2017-06-16T00:00:00"/>
    <s v="Taxi Bureau -Debarcadaire kaporoet au marché de Lambandji pour enquête"/>
    <s v="Transport"/>
    <s v="Investigation"/>
    <n v="18000"/>
    <x v="3"/>
    <s v="BONDERMAN "/>
    <s v="17/6/GALFR04TU"/>
    <s v="Oui"/>
  </r>
  <r>
    <d v="2017-06-16T00:00:00"/>
    <s v="Taxi Bureau-maison"/>
    <s v="Transport"/>
    <s v="Investigation"/>
    <n v="10000"/>
    <x v="3"/>
    <s v="BONDERMAN "/>
    <s v="17/6/GALFR20TU"/>
    <s v="Oui"/>
  </r>
  <r>
    <d v="2017-06-16T00:00:00"/>
    <s v="Versement à Moussa Barry menuisier pour achat de palette et chevron + point pour la reparation  du support de la cuve pour la retenue d'eau au bureau"/>
    <s v="Office Materials"/>
    <s v="Office"/>
    <n v="110000"/>
    <x v="5"/>
    <s v="BONDERMAN "/>
    <s v="17/6/GALFR47A"/>
    <s v="Oui"/>
  </r>
  <r>
    <d v="2017-06-16T00:00:00"/>
    <s v="Achat de E-recharge pour l'équipe du bureau"/>
    <s v="Telephone"/>
    <s v="Office"/>
    <n v="400000"/>
    <x v="5"/>
    <s v="BONDERMAN "/>
    <s v="17/6/GALFR49 Tp"/>
    <s v="Oui"/>
  </r>
  <r>
    <d v="2017-06-16T00:00:00"/>
    <s v="Paiement main d'œuvre Lamarana Diallo pour lavage de la cuve pour la retenue d'eau au bureau"/>
    <s v="Service"/>
    <s v="Office"/>
    <n v="40000"/>
    <x v="5"/>
    <s v="BONDERMAN "/>
    <s v="17/6/GALFR06MO"/>
    <s v="Oui"/>
  </r>
  <r>
    <d v="2017-06-16T00:00:00"/>
    <s v="Frais de fonctionnement Moné pour la semaine "/>
    <s v="Transport"/>
    <s v="Office"/>
    <n v="150000"/>
    <x v="5"/>
    <s v="BONDERMAN "/>
    <s v="17/6/GALFR11TU"/>
    <s v="Oui"/>
  </r>
  <r>
    <d v="2017-06-16T00:00:00"/>
    <s v="Frais de traitement de dossier du personnel de GALF"/>
    <s v="Service"/>
    <s v="Office"/>
    <n v="1650000"/>
    <x v="5"/>
    <s v="BONDERMAN "/>
    <s v="17/6/GALFR"/>
    <s v="Oui"/>
  </r>
  <r>
    <d v="2017-06-16T00:00:00"/>
    <s v="Frais location véhicule (1) jour pour l'opération écaille de pangolin à l'aéroport"/>
    <s v="Transport"/>
    <s v="Office"/>
    <n v="400000"/>
    <x v="5"/>
    <s v="BONDERMAN "/>
    <s v="17/6/GALFR"/>
    <s v="Oui"/>
  </r>
  <r>
    <d v="2017-06-16T00:00:00"/>
    <s v="Food allowance E1 (1) jour à N'Zérékoré pour enquête "/>
    <s v="Travel Subsistence"/>
    <s v="Investigation"/>
    <n v="100000"/>
    <x v="10"/>
    <s v="ARCUS"/>
    <s v="17/6/GALFR11F"/>
    <s v="Oui"/>
  </r>
  <r>
    <d v="2017-06-17T00:00:00"/>
    <s v="Versement à Moussa Barry menuisier pour achat de corde pour  la descente de  la cuve pour la retenue d'eau au bureau"/>
    <s v="Office Materials"/>
    <s v="Office"/>
    <n v="110000"/>
    <x v="5"/>
    <s v="BONDERMAN "/>
    <s v="17/6/GALFR12A"/>
    <s v="Oui"/>
  </r>
  <r>
    <d v="2017-06-17T00:00:00"/>
    <s v="Paiement main d'œuvre  Moussa Barry pour la reparation de la palette du support de la cuve pour la retenue d'eau au bureau"/>
    <s v="Service"/>
    <s v="Office"/>
    <n v="200000"/>
    <x v="5"/>
    <s v="BONDERMAN "/>
    <s v="17/6/GALFR13MO"/>
    <s v="Oui"/>
  </r>
  <r>
    <d v="2017-06-17T00:00:00"/>
    <s v="Versement à Moussa Barry menuisier pour achat de fils d'attache pour attacher  la cuve au support"/>
    <s v="Office Materials"/>
    <s v="Office"/>
    <n v="50000"/>
    <x v="5"/>
    <s v="BONDERMAN "/>
    <s v="17/6/GALFR14A"/>
    <s v="Oui"/>
  </r>
  <r>
    <d v="2017-06-17T00:00:00"/>
    <s v="Versement à Elvice Kolié Plombier pour achat pièces pour la reparation de la cuve de retenue d'eau au bureau"/>
    <s v="Office Materials"/>
    <s v="Office"/>
    <n v="45000"/>
    <x v="5"/>
    <s v="BONDERMAN "/>
    <s v="17/6/GALFR15A"/>
    <s v="Oui"/>
  </r>
  <r>
    <d v="2017-06-17T00:00:00"/>
    <s v="Paiement main d'œuvre Elvis Kolié plombier pour la reparation de la cuve à eau du bureau"/>
    <s v="Service"/>
    <s v="Office"/>
    <n v="150000"/>
    <x v="5"/>
    <s v="BONDERMAN "/>
    <s v="17/6/GALFR16MO"/>
    <s v="Oui"/>
  </r>
  <r>
    <d v="2017-06-17T00:00:00"/>
    <s v="Paiement main d'œuvre Sékou Traoré pour le montage de la palette servant de support"/>
    <s v="Service"/>
    <s v="Office"/>
    <n v="60000"/>
    <x v="5"/>
    <s v="BONDERMAN "/>
    <s v="17/6/GALFR17MO"/>
    <s v="Oui"/>
  </r>
  <r>
    <d v="2017-06-17T00:00:00"/>
    <s v="Paiement main d'œuvre Sékou Traoré pour le nettoyage général de la cour du bureau"/>
    <s v="Service"/>
    <s v="Office"/>
    <n v="20000"/>
    <x v="5"/>
    <s v="BONDERMAN "/>
    <s v="17/6/GALFR18MO"/>
    <s v="Oui"/>
  </r>
  <r>
    <d v="2017-06-17T00:00:00"/>
    <s v="Food allowance E1 (1) jour à N'Zérékoré pour enquête "/>
    <s v="Travel Subsistence"/>
    <s v="Investigation"/>
    <n v="100000"/>
    <x v="10"/>
    <s v="ARCUS"/>
    <s v="17/6/GALFR12F"/>
    <s v="Oui"/>
  </r>
  <r>
    <d v="2017-06-18T00:00:00"/>
    <s v="Food allowance E1 (1) jour à N'Zérékoré pour enquête "/>
    <s v="Travel Subsistence"/>
    <s v="Investigation"/>
    <n v="100000"/>
    <x v="10"/>
    <s v="ARCUS"/>
    <s v="17/6/GALFR13F"/>
    <s v="Oui"/>
  </r>
  <r>
    <d v="2017-06-19T00:00:00"/>
    <s v="transport maison-bureau. Aller et retour"/>
    <s v="Transport "/>
    <s v="Legal"/>
    <n v="8000"/>
    <x v="12"/>
    <s v="ARCUS"/>
    <s v="17/6/GALFR38TU"/>
    <s v="Oui"/>
  </r>
  <r>
    <d v="2017-06-19T00:00:00"/>
    <s v="Transport Castro Bureau-Aéroport pour la reception de NICOLAS"/>
    <s v="Transport"/>
    <s v="Legal"/>
    <n v="10000"/>
    <x v="13"/>
    <s v="ARCUS"/>
    <s v="17/6/GALFR24TU"/>
    <s v="Oui"/>
  </r>
  <r>
    <d v="2017-06-19T00:00:00"/>
    <s v="Transport Castro Bureau-IPM pour la recherce d'un technicien pour la reparation d'une imprimante"/>
    <s v="Transport"/>
    <s v="Legal"/>
    <n v="17500"/>
    <x v="13"/>
    <s v="ARCUS"/>
    <s v="17/6/GALFR26TU"/>
    <s v="Oui"/>
  </r>
  <r>
    <d v="2017-06-19T00:00:00"/>
    <s v="Taxi bureau aeroport A/R pour chercher Nicolas CCU"/>
    <s v="Transport"/>
    <s v="Legal"/>
    <n v="80000"/>
    <x v="13"/>
    <s v="ARCUS"/>
    <s v="17/6/GALFR25TU"/>
    <s v="Oui"/>
  </r>
  <r>
    <d v="2017-06-19T00:00:00"/>
    <s v="Achat d'une puce Orange pour NICOLAS"/>
    <s v="Office Materials"/>
    <s v="Office"/>
    <n v="20000"/>
    <x v="13"/>
    <s v="ARCUS"/>
    <s v="17/6/GALFR39T"/>
    <s v="Oui"/>
  </r>
  <r>
    <d v="2017-06-19T00:00:00"/>
    <s v="Taxi bureau maison A/R"/>
    <s v="Transport"/>
    <s v="Legal"/>
    <n v="30000"/>
    <x v="13"/>
    <s v="ARCUS"/>
    <s v="17/6/GALFR41TU"/>
    <s v="Oui"/>
  </r>
  <r>
    <d v="2017-06-19T00:00:00"/>
    <s v="Taxi maison-Gare routière A"/>
    <s v="Transport"/>
    <s v="Legal"/>
    <n v="3000"/>
    <x v="1"/>
    <s v="ARCUS"/>
    <s v="17/6/GALF08TU"/>
    <s v="Oui"/>
  </r>
  <r>
    <d v="2017-06-19T00:00:00"/>
    <s v="Taxi Conakry-Mamou ( 3 Places) A"/>
    <s v="Transport"/>
    <s v="Legal"/>
    <n v="180000"/>
    <x v="1"/>
    <s v="ARCUS"/>
    <s v="17/6/GALFTVA"/>
    <s v="Oui"/>
  </r>
  <r>
    <d v="2017-06-19T00:00:00"/>
    <s v="Food allowance Avocat"/>
    <s v="Travel Subsistence"/>
    <s v="Legal"/>
    <n v="100000"/>
    <x v="1"/>
    <s v="ARCUS"/>
    <s v="17/6/GALF01FA"/>
    <s v="Oui"/>
  </r>
  <r>
    <d v="2017-06-19T00:00:00"/>
    <s v="food allowance Odette"/>
    <s v="Travel Subsistence"/>
    <s v="Legal"/>
    <n v="100000"/>
    <x v="1"/>
    <s v="ARCUS"/>
    <s v="17/6/GALF01FA"/>
    <s v="Oui"/>
  </r>
  <r>
    <d v="2017-06-19T00:00:00"/>
    <s v="Taxi moto gare routière -Tribunal "/>
    <s v="Transport"/>
    <s v="Legal"/>
    <n v="2000"/>
    <x v="1"/>
    <s v="ARCUS"/>
    <s v="17/6/GALFR09TU"/>
    <s v="Oui"/>
  </r>
  <r>
    <d v="2017-06-19T00:00:00"/>
    <s v="Taxi moto tribunal-hotel"/>
    <s v="Transport"/>
    <s v="Legal"/>
    <n v="3000"/>
    <x v="1"/>
    <s v="ARCUS"/>
    <s v="17/6/GALF10TU"/>
    <s v="Oui"/>
  </r>
  <r>
    <d v="2017-06-19T00:00:00"/>
    <s v="Frais passage au barrage"/>
    <s v="Transport"/>
    <s v="Legal"/>
    <n v="15000"/>
    <x v="1"/>
    <s v="ARCUS"/>
    <s v="17/6/GALF18FB"/>
    <s v="Oui"/>
  </r>
  <r>
    <d v="2017-06-19T00:00:00"/>
    <s v="Taxi conserverie-Hotel"/>
    <s v="Transport"/>
    <s v="Legal"/>
    <n v="4000"/>
    <x v="1"/>
    <s v="ARCUS"/>
    <s v="17/6/GALFR11TU"/>
    <s v="Oui"/>
  </r>
  <r>
    <d v="2017-06-19T00:00:00"/>
    <s v="Taxi maison -Bureau AR"/>
    <s v="Transport"/>
    <s v="Legal"/>
    <n v="16000"/>
    <x v="2"/>
    <s v="ARCUS"/>
    <s v="17/6/GALFR10TU"/>
    <s v="Oui"/>
  </r>
  <r>
    <d v="2017-06-19T00:00:00"/>
    <s v="Taxi Bureau -TPI Mafanco"/>
    <s v="Transport"/>
    <s v="Legal"/>
    <n v="30000"/>
    <x v="2"/>
    <s v="ARCUS"/>
    <s v="17/6/GALFR44TU"/>
    <s v="Oui"/>
  </r>
  <r>
    <d v="2017-06-19T00:00:00"/>
    <s v="Transport Bureau-Banque"/>
    <s v="Transport"/>
    <s v="Investigation"/>
    <n v="65000"/>
    <x v="4"/>
    <s v="ARCUS"/>
    <s v="17/6/GALFR19TU"/>
    <s v="Oui"/>
  </r>
  <r>
    <d v="2017-06-19T00:00:00"/>
    <s v="Transport Maison-Bureau AR"/>
    <s v="Transport"/>
    <s v="Investigation"/>
    <n v="15000"/>
    <x v="4"/>
    <s v="ARCUS"/>
    <s v="17/6/GALFR37TU"/>
    <s v="Oui"/>
  </r>
  <r>
    <d v="2017-06-19T00:00:00"/>
    <s v="Achat de jus avec trafiquant"/>
    <s v="Trust building"/>
    <s v="Investigation"/>
    <n v="8000"/>
    <x v="4"/>
    <s v="ARCUS"/>
    <s v="17/6/GALFR38"/>
    <s v="Oui"/>
  </r>
  <r>
    <d v="2017-06-19T00:00:00"/>
    <s v="Taxi bureau-maison AR"/>
    <s v="Transport"/>
    <s v="Investigation"/>
    <n v="15000"/>
    <x v="6"/>
    <s v="ARCUS"/>
    <s v="17/6/GALFR33TU"/>
    <s v="Oui"/>
  </r>
  <r>
    <d v="2017-06-19T00:00:00"/>
    <s v="Taxi bureau-Enco5 A/R"/>
    <s v="Transport"/>
    <s v="Investigation"/>
    <n v="12000"/>
    <x v="6"/>
    <s v="ARCUS"/>
    <s v="17/6/GALFR29TE"/>
    <s v="Oui"/>
  </r>
  <r>
    <d v="2017-06-19T00:00:00"/>
    <s v="Achat  de carte de recharge cellcom"/>
    <s v="Transport"/>
    <s v="Investigation"/>
    <n v="5000"/>
    <x v="6"/>
    <s v="ARCUS"/>
    <s v="17/6/GALFR30C"/>
    <s v="Oui"/>
  </r>
  <r>
    <d v="2017-06-19T00:00:00"/>
    <s v="Taxi Bureau-maison"/>
    <s v="Transport"/>
    <s v="Investigation"/>
    <n v="10000"/>
    <x v="3"/>
    <s v="ARCUS"/>
    <s v="17/6/GALFR31TU"/>
    <s v="Oui"/>
  </r>
  <r>
    <d v="2017-06-19T00:00:00"/>
    <s v="Taxi bureau-maison"/>
    <s v="Transport"/>
    <s v="Investigation"/>
    <n v="15000"/>
    <x v="9"/>
    <s v="ARCUS"/>
    <s v="17/6/GALFR32TU"/>
    <s v="Oui"/>
  </r>
  <r>
    <d v="2017-06-19T00:00:00"/>
    <s v="Taxi bureau-tannerie-aller-retour"/>
    <s v="Transport"/>
    <s v="Investigation"/>
    <n v="13000"/>
    <x v="9"/>
    <s v="ARCUS"/>
    <s v="17/6/GALFR27TU"/>
    <s v="Oui"/>
  </r>
  <r>
    <d v="2017-06-19T00:00:00"/>
    <s v="Achat de carte de recharge Cellcom pour enquête "/>
    <s v="Telephone"/>
    <s v="Investigation"/>
    <n v="5000"/>
    <x v="9"/>
    <s v="ARCUS"/>
    <s v="17/6/GALFR28"/>
    <s v="Oui"/>
  </r>
  <r>
    <d v="2017-06-19T00:00:00"/>
    <s v="Taxi maison -bureau aller retour "/>
    <s v="Transport"/>
    <s v="Media"/>
    <n v="10000"/>
    <x v="8"/>
    <s v="ARCUS"/>
    <s v="17/6/GALFR49TU"/>
    <s v="Oui"/>
  </r>
  <r>
    <d v="2017-06-19T00:00:00"/>
    <s v="paiement taxi maison-bureau-centra ville(cartes visites tenzin)"/>
    <s v="Transport"/>
    <s v="Media"/>
    <n v="40000"/>
    <x v="8"/>
    <s v="ARCUS"/>
    <s v="17/6/GALFR48TU"/>
    <s v="Oui"/>
  </r>
  <r>
    <d v="2017-06-19T00:00:00"/>
    <s v="Paiement au prestataire pour les frais cartes visite de E 400"/>
    <s v="Office Materials"/>
    <s v="Office"/>
    <n v="225000"/>
    <x v="8"/>
    <s v="ARCUS"/>
    <s v="17/6/GALFF106/17"/>
    <s v="Oui"/>
  </r>
  <r>
    <d v="2017-06-19T00:00:00"/>
    <s v="Versement à Maîmouna frais de fonctionnement de la semaine"/>
    <s v="Transport"/>
    <s v="Office"/>
    <n v="70000"/>
    <x v="14"/>
    <s v="ARCUS"/>
    <s v="17/6/GALFR20TU"/>
    <s v="Oui"/>
  </r>
  <r>
    <d v="2017-06-19T00:00:00"/>
    <s v="Paiement main d'œuvre Lamarana Diallo pour le nettoyage de la devanture du bureau"/>
    <s v="Service"/>
    <s v="Office"/>
    <n v="50000"/>
    <x v="14"/>
    <s v="ARCUS"/>
    <s v="17/6/GALFR21MO"/>
    <s v="Oui"/>
  </r>
  <r>
    <d v="2017-06-19T00:00:00"/>
    <s v="Versement à Elvice Kolié plombier frais de pompage du supresseur pour la montée de l'eau dans la cuve"/>
    <s v="Office Materials"/>
    <s v="Office"/>
    <n v="20000"/>
    <x v="14"/>
    <s v="BONDERMAN "/>
    <s v="17/6/GALFR34MO"/>
    <s v="Oui"/>
  </r>
  <r>
    <d v="2017-06-19T00:00:00"/>
    <s v="Paiement main d'œuvre Elvice Kolié plombier frais main d'œuvre reparation de la cuve d'eau"/>
    <s v="Service"/>
    <s v="Office"/>
    <n v="100000"/>
    <x v="14"/>
    <s v="ARCUS"/>
    <s v="17/6/GALFR35MO"/>
    <s v="Oui"/>
  </r>
  <r>
    <d v="2017-06-19T00:00:00"/>
    <s v="Frais taxi-moto bureau-Dubréka aprè suivi reparation de la cuve à eau du bureau"/>
    <s v="Transport"/>
    <s v="Office"/>
    <n v="100000"/>
    <x v="14"/>
    <s v="ARCUS"/>
    <s v="17/6/GALFR36TU"/>
    <s v="Oui"/>
  </r>
  <r>
    <d v="2017-06-19T00:00:00"/>
    <s v="Versement à NICOLAS Food allowance pour (7) jours"/>
    <s v="Travel Subsistence"/>
    <s v="CCU"/>
    <n v="720000"/>
    <x v="15"/>
    <s v="BONDERMAN "/>
    <s v="17/6/GALFR40TU"/>
    <s v="Oui"/>
  </r>
  <r>
    <d v="2017-06-19T00:00:00"/>
    <s v="Frais Transport Saidou Bureau-centre emetteur pour enquête"/>
    <s v="Transport"/>
    <s v="Management"/>
    <n v="15000"/>
    <x v="0"/>
    <s v="ARCUS"/>
    <s v="17/6/GALFR22TE"/>
    <s v="Oui"/>
  </r>
  <r>
    <d v="2017-06-19T00:00:00"/>
    <s v="Remboursement à Saidou achat de carte de recharge pour E400"/>
    <s v="Transport"/>
    <s v="Management"/>
    <n v="10000"/>
    <x v="0"/>
    <s v="ARCUS"/>
    <s v="17/6/GALFR23"/>
    <s v="Oui"/>
  </r>
  <r>
    <d v="2017-06-19T00:00:00"/>
    <s v="Remboursement  à Saidou pour achat de (12,50l) essence pour véhicule perso pour les courses du samedi et dimanche pour le projet"/>
    <s v="Transport"/>
    <s v="Management"/>
    <n v="100000"/>
    <x v="0"/>
    <s v="ARCUS"/>
    <s v="17/6/GALFR02485A"/>
    <s v="Oui"/>
  </r>
  <r>
    <d v="2017-06-19T00:00:00"/>
    <s v="Versement à Saidou pour achat (20l) d'essence pour véhicule perso pour son transport de la semaine"/>
    <s v="Transport"/>
    <s v="Management"/>
    <n v="160000"/>
    <x v="0"/>
    <s v="ARCUS"/>
    <s v="17/6/GALFRO"/>
    <s v="Oui"/>
  </r>
  <r>
    <d v="2017-06-19T00:00:00"/>
    <s v="Food allowance E1 (1) jour à N'Zérékoré pour enquête "/>
    <s v="Travel Subsistence"/>
    <s v="Investigation"/>
    <n v="100000"/>
    <x v="10"/>
    <s v="ARCUS"/>
    <s v="17/6/GALFR14F"/>
    <s v="Oui"/>
  </r>
  <r>
    <d v="2017-06-20T00:00:00"/>
    <s v="Frais de transfert/orange money à Tamba pour confection de carte de visite de E400"/>
    <s v="Transfer Fees"/>
    <s v="Office"/>
    <n v="8000"/>
    <x v="5"/>
    <s v="BONDERMAN "/>
    <s v="17/6/GALF"/>
    <s v="Oui"/>
  </r>
  <r>
    <d v="2017-06-20T00:00:00"/>
    <s v="transport maison-bureau. Aller et retour"/>
    <s v="Transport "/>
    <s v="Legal"/>
    <n v="8000"/>
    <x v="12"/>
    <s v="ARCUS"/>
    <s v="17/6/GALFR38TU"/>
    <s v="Oui"/>
  </r>
  <r>
    <d v="2017-06-20T00:00:00"/>
    <s v="transport bureau-Ministère de la sécurité"/>
    <s v="Transport "/>
    <s v="Legal"/>
    <n v="40000"/>
    <x v="12"/>
    <s v="ARCUS"/>
    <s v="17/6/GALFR04TU"/>
    <s v="Oui"/>
  </r>
  <r>
    <d v="2017-06-20T00:00:00"/>
    <s v="Tax bureau maison A/R"/>
    <s v="Transport"/>
    <s v="Legal"/>
    <n v="30000"/>
    <x v="13"/>
    <s v="ARCUS"/>
    <s v="17/6/GALFR41TU"/>
    <s v="Oui"/>
  </r>
  <r>
    <d v="2017-06-20T00:00:00"/>
    <s v="Taxi bureau-Ministère de la Sécurité pour dépôt frais de suivi réquisition"/>
    <s v="Transport"/>
    <s v="Legal"/>
    <n v="60000"/>
    <x v="13"/>
    <s v="ARCUS"/>
    <s v="17/6/GALFR03TU"/>
    <s v="Oui"/>
  </r>
  <r>
    <d v="2017-06-20T00:00:00"/>
    <s v="Frais de réquisition des numéros des trafiquants à l'Inspecteur Cissé"/>
    <s v="Court Fees"/>
    <s v="Legal"/>
    <n v="360000"/>
    <x v="13"/>
    <s v="ARCUS"/>
    <s v="17/6/GALFR02EC"/>
    <s v="Oui"/>
  </r>
  <r>
    <d v="2017-06-20T00:00:00"/>
    <s v="frais de nuit hotel"/>
    <s v="Travel Subsistence"/>
    <s v="Legal"/>
    <n v="440000"/>
    <x v="1"/>
    <s v="ARCUS"/>
    <s v="17/6/GALFF42H"/>
    <s v="Oui"/>
  </r>
  <r>
    <d v="2017-06-20T00:00:00"/>
    <s v="Taxi hotel-Tribunal A"/>
    <s v="Transport"/>
    <s v="Legal"/>
    <n v="3000"/>
    <x v="1"/>
    <s v="ARCUS"/>
    <s v="17/6/GALF12TU"/>
    <s v="Oui"/>
  </r>
  <r>
    <d v="2017-06-20T00:00:00"/>
    <s v="Taxi Tribunal-gare routière "/>
    <s v="Transport"/>
    <s v="Legal"/>
    <n v="2000"/>
    <x v="1"/>
    <s v="ARCUS"/>
    <s v="17/6/GALF13TU"/>
    <s v="Oui"/>
  </r>
  <r>
    <d v="2017-06-20T00:00:00"/>
    <s v="Food allowance Avocat"/>
    <s v="Travel Subsistence"/>
    <s v="Legal"/>
    <n v="100000"/>
    <x v="1"/>
    <s v="ARCUS"/>
    <s v="17/6/GALF02FA"/>
    <s v="Oui"/>
  </r>
  <r>
    <d v="2017-06-20T00:00:00"/>
    <s v="food allowance Odette"/>
    <s v="Travel Subsistence"/>
    <s v="Legal"/>
    <n v="100000"/>
    <x v="1"/>
    <s v="ARCUS"/>
    <s v="17/6/GALF02FA"/>
    <s v="Oui"/>
  </r>
  <r>
    <d v="2017-06-20T00:00:00"/>
    <s v="Frais de taxi Mamou-Conakry"/>
    <s v="Transport"/>
    <s v="Legal"/>
    <n v="180000"/>
    <x v="1"/>
    <s v="ARCUS"/>
    <s v="17/6/GALFTVR"/>
    <s v="Oui"/>
  </r>
  <r>
    <d v="2017-06-20T00:00:00"/>
    <s v="Taxi bambeto-Hamdallaye"/>
    <s v="Transport"/>
    <s v="Legal"/>
    <n v="2000"/>
    <x v="1"/>
    <s v="ARCUS"/>
    <s v="17/6/GALF14"/>
    <s v="Oui"/>
  </r>
  <r>
    <d v="2017-06-20T00:00:00"/>
    <s v="Taxi hamdallaye-Maison R"/>
    <s v="Transport"/>
    <s v="Legal"/>
    <n v="5000"/>
    <x v="1"/>
    <s v="ARCUS"/>
    <s v="17/6/GALF15"/>
    <s v="Oui"/>
  </r>
  <r>
    <d v="2017-06-20T00:00:00"/>
    <s v="Taxi maison -Bureau AR"/>
    <s v="Transport"/>
    <s v="Legal"/>
    <n v="16000"/>
    <x v="2"/>
    <s v="ARCUS"/>
    <s v="17/6/GALFR10TU"/>
    <s v="Oui"/>
  </r>
  <r>
    <d v="2017-06-20T00:00:00"/>
    <s v="Achat de nourriture pour la rupture de jeun pour tout le personnel de GALF au bureau"/>
    <s v="Personnel"/>
    <s v="Team Building"/>
    <n v="875000"/>
    <x v="2"/>
    <s v="ARCUS"/>
    <s v="17/6/GALFR10TB"/>
    <s v="Oui"/>
  </r>
  <r>
    <d v="2017-06-20T00:00:00"/>
    <s v="Transport Maison-Bureau AR"/>
    <s v="Transport"/>
    <s v="Investigation"/>
    <n v="15000"/>
    <x v="4"/>
    <s v="ARCUS"/>
    <s v="17/6/GALFR37TU"/>
    <s v="Oui"/>
  </r>
  <r>
    <d v="2017-06-20T00:00:00"/>
    <s v="Carburant vehicule pour enquétes avec E 400 conakry"/>
    <s v="Transport"/>
    <s v="Investigation"/>
    <n v="80000"/>
    <x v="4"/>
    <s v="ARCUS"/>
    <s v="17/6/GALFR023002C"/>
    <s v="Oui"/>
  </r>
  <r>
    <d v="2017-06-20T00:00:00"/>
    <s v="Taxi bureau-maison AR"/>
    <s v="Transport"/>
    <s v="Investigation"/>
    <n v="15000"/>
    <x v="6"/>
    <s v="ARCUS"/>
    <s v="17/6/GALFR33TU"/>
    <s v="Oui"/>
  </r>
  <r>
    <d v="2017-06-20T00:00:00"/>
    <s v="Taxi Bureau-maison"/>
    <s v="Transport"/>
    <s v="Investigation"/>
    <n v="10000"/>
    <x v="3"/>
    <s v="ARCUS"/>
    <s v="17/6/GALFR31TU"/>
    <s v="Oui"/>
  </r>
  <r>
    <d v="2017-06-20T00:00:00"/>
    <s v="Taxi bureau-maison"/>
    <s v="Transport"/>
    <s v="Investigation"/>
    <n v="15000"/>
    <x v="9"/>
    <s v="ARCUS"/>
    <s v="17/6/GALFR32TU"/>
    <s v="Oui"/>
  </r>
  <r>
    <d v="2017-06-20T00:00:00"/>
    <s v="Taxi maison -bureau aller retour "/>
    <s v="Transport"/>
    <s v="Media"/>
    <n v="10000"/>
    <x v="8"/>
    <s v="ARCUS"/>
    <s v="17/6/GALFR49TU"/>
    <s v="Oui"/>
  </r>
  <r>
    <d v="2017-06-20T00:00:00"/>
    <s v="Transport bureau-centre ville pour carte visite tenzin"/>
    <s v="Transport"/>
    <s v="Media"/>
    <n v="40000"/>
    <x v="8"/>
    <s v="ARCUS"/>
    <s v="17/6/GALFR49TU"/>
    <s v="Oui"/>
  </r>
  <r>
    <d v="2017-06-20T00:00:00"/>
    <s v="Frais de transfert par orange money à E1 en mission d'enquête à N'Zérékoré et sérédou"/>
    <s v="Transfer Fees"/>
    <s v="Office"/>
    <n v="34000"/>
    <x v="14"/>
    <s v="BONDERMAN "/>
    <s v="17/6/GALF"/>
    <s v="Oui"/>
  </r>
  <r>
    <d v="2017-06-20T00:00:00"/>
    <s v="Salaire Mamadou Saidou Deba Barry  04/2017"/>
    <s v="Personnel"/>
    <s v="Management"/>
    <n v="13467500"/>
    <x v="7"/>
    <s v="BONDERMAN "/>
    <s v="17/6/GALF"/>
    <s v="Oui"/>
  </r>
  <r>
    <d v="2017-06-20T00:00:00"/>
    <s v="Salaire E1 04/2017"/>
    <s v="Personnel"/>
    <s v="Investigation"/>
    <n v="2413750"/>
    <x v="7"/>
    <s v="BONDERMAN "/>
    <s v="17/6/GALF"/>
    <s v="Oui"/>
  </r>
  <r>
    <d v="2017-06-20T00:00:00"/>
    <s v="Salaire Tamba Fatou Oulare 04/2017"/>
    <s v="Personnel"/>
    <s v="Media"/>
    <n v="2213750"/>
    <x v="7"/>
    <s v="BONDERMAN "/>
    <s v="17/6/GALF"/>
    <s v="Oui"/>
  </r>
  <r>
    <d v="2017-06-20T00:00:00"/>
    <s v="Salaire Sekou Castro Kourouma 04/2017"/>
    <s v="Personnel"/>
    <s v="Legal"/>
    <n v="2213750"/>
    <x v="7"/>
    <s v="BONDERMAN "/>
    <s v="17/6/GALF"/>
    <s v="Oui"/>
  </r>
  <r>
    <d v="2017-06-20T00:00:00"/>
    <s v="Salaire Odette Kamano 04/2017"/>
    <s v="Personnel"/>
    <s v="Legal"/>
    <n v="2213750"/>
    <x v="7"/>
    <s v="BONDERMAN "/>
    <s v="17/6/GALF"/>
    <s v="Oui"/>
  </r>
  <r>
    <d v="2017-06-20T00:00:00"/>
    <s v="Salaire Mamadou Saliou Balde 04/2017"/>
    <s v="Personnel"/>
    <s v="Legal"/>
    <n v="2213750"/>
    <x v="7"/>
    <s v="BONDERMAN "/>
    <s v="17/6/GALF"/>
    <s v="Oui"/>
  </r>
  <r>
    <d v="2017-06-20T00:00:00"/>
    <s v="Versement à Sikidi Kourouma Frigoriste pour de gaz plus la main pour la recharge en gaz du frigo"/>
    <s v="Service"/>
    <s v="Office"/>
    <n v="150000"/>
    <x v="14"/>
    <s v="ARCUS"/>
    <s v="17/6/GALFR50MO"/>
    <s v="Oui"/>
  </r>
  <r>
    <d v="2017-06-20T00:00:00"/>
    <s v="Paiement de la main d'œuvre de Mohamed SARE technicien pour la reparation d'une imprimante"/>
    <s v="Service"/>
    <s v="Office"/>
    <n v="200000"/>
    <x v="14"/>
    <s v="ARCUS"/>
    <s v="17/6/GALFR01MO"/>
    <s v="Oui"/>
  </r>
  <r>
    <d v="2017-06-20T00:00:00"/>
    <s v="Achat de (2) paquets d'eau pour l'équipe du bureau"/>
    <s v="Personnel"/>
    <s v="Office"/>
    <n v="14000"/>
    <x v="14"/>
    <s v="ARCUS"/>
    <s v="17/6/GALF07A"/>
    <s v="Oui"/>
  </r>
  <r>
    <d v="2017-06-20T00:00:00"/>
    <s v="Versement à Elvice Kolié plombier pour achat d'un ronibet pussage pour la pompe de la cour du bureau"/>
    <s v="Office Materials"/>
    <s v="Office"/>
    <n v="35000"/>
    <x v="14"/>
    <s v="BONDERMAN "/>
    <s v="17/6/GALFR11A"/>
    <s v="Oui"/>
  </r>
  <r>
    <d v="2017-06-20T00:00:00"/>
    <s v="Paiement frais main d'œuvre pombier Elvis Kolié pour la reparation de la pompe "/>
    <s v="Service"/>
    <s v="Office"/>
    <n v="20000"/>
    <x v="14"/>
    <s v="ARCUS"/>
    <s v="17/6/GALFR12MO"/>
    <s v="Oui"/>
  </r>
  <r>
    <d v="2017-06-20T00:00:00"/>
    <s v="Frais de tansfert pour orange money (1000 000 fg) à E1"/>
    <s v="Transfer Fees"/>
    <s v="Office"/>
    <n v="20000"/>
    <x v="14"/>
    <s v="ARCUS"/>
    <s v="17/6/GALF"/>
    <s v="Oui"/>
  </r>
  <r>
    <d v="2017-06-20T00:00:00"/>
    <s v="Versement à Saidou pour achat (20l) d'essence pour véhicule perso pour son transport de la semaine"/>
    <s v="Transport"/>
    <s v="Management"/>
    <n v="160000"/>
    <x v="0"/>
    <s v="ARCUS"/>
    <s v="17/6/GALFR23010A"/>
    <s v="Oui"/>
  </r>
  <r>
    <d v="2017-06-20T00:00:00"/>
    <s v="Food allowance E1 (1) jour à N'Zérékoré pour enquête "/>
    <s v="Travel Subsistence"/>
    <s v="Investigation"/>
    <n v="100000"/>
    <x v="10"/>
    <s v="ARCUS"/>
    <s v="17/6/GALFR15F"/>
    <s v="Oui"/>
  </r>
  <r>
    <d v="2017-06-20T00:00:00"/>
    <s v="Frais hôtel Residence Diani de N'zérékoré (7) nuitées pour enquête à N'Zérékoré"/>
    <s v="Travel Subsistence"/>
    <s v="Investigation"/>
    <n v="1400000"/>
    <x v="10"/>
    <s v="ARCUS"/>
    <s v="17/6/GALFF13H"/>
    <s v="Oui"/>
  </r>
  <r>
    <d v="2017-06-21T00:00:00"/>
    <s v="transport maison-bureau. Aller et retour"/>
    <s v="Transport "/>
    <s v="Legal"/>
    <n v="8000"/>
    <x v="12"/>
    <s v="ARCUS"/>
    <s v="17/6/GALFR38TU"/>
    <s v="Oui"/>
  </r>
  <r>
    <d v="2017-06-21T00:00:00"/>
    <s v="transport bureau- Ministère de la sécurité-TPI de Dixinn-bureau"/>
    <s v="Transport "/>
    <s v="Legal"/>
    <n v="65000"/>
    <x v="12"/>
    <s v="ARCUS"/>
    <s v="17/6/GALFR14TU"/>
    <s v="Oui"/>
  </r>
  <r>
    <d v="2017-06-21T00:00:00"/>
    <s v="Maison bureau A/R"/>
    <s v="Transport"/>
    <s v="Legal"/>
    <n v="30000"/>
    <x v="13"/>
    <s v="ARCUS"/>
    <s v="17/6/GALFR41TU"/>
    <s v="Oui"/>
  </r>
  <r>
    <d v="2017-06-21T00:00:00"/>
    <s v="Taxi maison -Bureau AR"/>
    <s v="Transport"/>
    <s v="Legal"/>
    <n v="16000"/>
    <x v="2"/>
    <s v="ARCUS"/>
    <s v="17/6/GALFR10TU"/>
    <s v="Oui"/>
  </r>
  <r>
    <d v="2017-06-21T00:00:00"/>
    <s v="Carburant vehicule pour enquétes avec E 400 conakry"/>
    <s v="Transport"/>
    <s v="Investigation"/>
    <n v="80000"/>
    <x v="4"/>
    <s v="ARCUS"/>
    <s v="17/6/GALFR023026C"/>
    <s v="Oui"/>
  </r>
  <r>
    <d v="2017-06-21T00:00:00"/>
    <s v="Transport Maison-Bureau AR"/>
    <s v="Transport"/>
    <s v="Investigation"/>
    <n v="15000"/>
    <x v="4"/>
    <s v="ARCUS"/>
    <s v="17/6/GALFR37TU"/>
    <s v="Oui"/>
  </r>
  <r>
    <d v="2017-06-21T00:00:00"/>
    <s v="Taxi bureau-maison AR"/>
    <s v="Transport"/>
    <s v="Investigation"/>
    <n v="15000"/>
    <x v="6"/>
    <s v="ARCUS"/>
    <s v="17/6/GALFR33TU"/>
    <s v="Oui"/>
  </r>
  <r>
    <d v="2017-06-21T00:00:00"/>
    <s v="Taxi bureau -Sonfonia pour enquête"/>
    <s v="Transport"/>
    <s v="Investigation"/>
    <n v="17000"/>
    <x v="6"/>
    <s v="ARCUS"/>
    <s v="17/6/GALFR22TE"/>
    <s v="Oui"/>
  </r>
  <r>
    <d v="2017-06-21T00:00:00"/>
    <s v="Taxi Bureau-maison"/>
    <s v="Transport"/>
    <s v="Investigation"/>
    <n v="10000"/>
    <x v="3"/>
    <s v="ARCUS"/>
    <s v="17/6/GALFR31TU"/>
    <s v="Oui"/>
  </r>
  <r>
    <d v="2017-06-21T00:00:00"/>
    <s v="Versement à E21 taxi-moto  bureau-Madina pour enquête"/>
    <s v="Transport"/>
    <s v="Investigation"/>
    <n v="36000"/>
    <x v="3"/>
    <s v="ARCUS"/>
    <s v="17/6/GALFR17TE"/>
    <s v="Oui"/>
  </r>
  <r>
    <d v="2017-06-21T00:00:00"/>
    <s v="Taxi bureau-maison"/>
    <s v="Transport"/>
    <s v="Investigation"/>
    <n v="15000"/>
    <x v="9"/>
    <s v="ARCUS"/>
    <s v="17/6/GALFR32TU"/>
    <s v="Oui"/>
  </r>
  <r>
    <d v="2017-06-21T00:00:00"/>
    <s v="Taxi maison bureau aller bureau"/>
    <s v="Transport"/>
    <s v="Media"/>
    <n v="10000"/>
    <x v="8"/>
    <s v="ARCUS"/>
    <s v="17/6/GALFR49TU"/>
    <s v="Oui"/>
  </r>
  <r>
    <d v="2017-06-21T00:00:00"/>
    <s v="Versement à E400 pour achat de jus pour trust building avec un trafiquant"/>
    <s v="Trust building"/>
    <s v="Investigation"/>
    <n v="15000"/>
    <x v="16"/>
    <s v="ARCUS"/>
    <s v="17/6/GALFR24TB"/>
    <s v="Oui"/>
  </r>
  <r>
    <d v="2017-06-21T00:00:00"/>
    <s v="Versement à Mamadou Diallo électricien pour achat de (5) ampoule et (2) douilles pour les bureaux"/>
    <s v="Office Materials"/>
    <s v="Office"/>
    <n v="95000"/>
    <x v="14"/>
    <s v="BONDERMAN "/>
    <s v="17/6/GALFLR15A"/>
    <s v="Oui"/>
  </r>
  <r>
    <d v="2017-06-21T00:00:00"/>
    <s v="Versement à Mamadou Diallo électricien pour achat d'un globe électrique "/>
    <s v="Office Materials"/>
    <s v="Office"/>
    <n v="80000"/>
    <x v="5"/>
    <s v="BONDERMAN "/>
    <s v="17/6/GALFLR18A"/>
    <s v="Oui"/>
  </r>
  <r>
    <d v="2017-06-21T00:00:00"/>
    <s v="Paiement main d'œuvre Mamadou Diallo électricien pour la reparation des ampoulesdu bureau"/>
    <s v="Service"/>
    <s v="Office"/>
    <n v="50000"/>
    <x v="14"/>
    <s v="ARCUS"/>
    <s v="17/6/GALFLR23MO"/>
    <s v="Oui"/>
  </r>
  <r>
    <d v="2017-06-21T00:00:00"/>
    <s v="Food allowance E1 (1) jour à N'Zérékoré pour enquête "/>
    <s v="Travel Subsistence"/>
    <s v="Investigation"/>
    <n v="100000"/>
    <x v="10"/>
    <s v="ARCUS"/>
    <s v="17/6/GALFR16F"/>
    <s v="Oui"/>
  </r>
  <r>
    <d v="2017-06-22T00:00:00"/>
    <s v="Taxi bureau-maison"/>
    <s v="Transport"/>
    <s v="Investigation"/>
    <n v="15000"/>
    <x v="9"/>
    <s v="ARCUS"/>
    <s v="17/6/GALFR32TU"/>
    <s v="Oui"/>
  </r>
  <r>
    <d v="2017-06-22T00:00:00"/>
    <s v="Achat de 20l d'essence pour le groupe électrogène"/>
    <s v="Office Materials"/>
    <s v="Office"/>
    <n v="160000"/>
    <x v="5"/>
    <s v="BONDERMAN "/>
    <s v="17/6/GALFRSNC"/>
    <s v="Oui"/>
  </r>
  <r>
    <d v="2017-06-22T00:00:00"/>
    <s v="Food allowance E1 (1) jour à Sérédou  pour enquête "/>
    <s v="Travel Subsistence"/>
    <s v="Investigation"/>
    <n v="100000"/>
    <x v="10"/>
    <s v="ARCUS"/>
    <s v="17/6/GALFR17F"/>
    <s v="Oui"/>
  </r>
  <r>
    <d v="2017-06-22T00:00:00"/>
    <s v="Transport Sérédou-Zébéla aller pour enquête"/>
    <s v="Transport"/>
    <s v="Investigation"/>
    <n v="25000"/>
    <x v="10"/>
    <s v="ARCUS"/>
    <s v="17/6/GALFR19TE"/>
    <s v="Oui"/>
  </r>
  <r>
    <d v="2017-06-22T00:00:00"/>
    <s v="Transport Zébéla-Sérédou retour pour enquête"/>
    <s v="Transport"/>
    <s v="Investigation"/>
    <n v="25000"/>
    <x v="10"/>
    <s v="ARCUS"/>
    <s v="17/6/GALFR20TE"/>
    <s v="Oui"/>
  </r>
  <r>
    <d v="2017-06-23T00:00:00"/>
    <s v="Transport-maison -bureau aller et retour"/>
    <s v="Transport "/>
    <s v="Legal"/>
    <n v="8000"/>
    <x v="12"/>
    <s v="ARCUS"/>
    <s v="17/6/GALFR38TU"/>
    <s v="Oui"/>
  </r>
  <r>
    <d v="2017-06-23T00:00:00"/>
    <s v="Taxi moto-bureau serproma A/R"/>
    <s v="Transport"/>
    <s v="Legal"/>
    <n v="30000"/>
    <x v="13"/>
    <s v="ARCUS"/>
    <s v="17/6/GALFR43TU"/>
    <s v="Oui"/>
  </r>
  <r>
    <d v="2017-06-23T00:00:00"/>
    <s v="Taxi maison-bureau A/R"/>
    <s v="Transport"/>
    <s v="Legal"/>
    <n v="30000"/>
    <x v="13"/>
    <s v="ARCUS"/>
    <s v="17/6/GALFR41TU"/>
    <s v="Oui"/>
  </r>
  <r>
    <d v="2017-06-23T00:00:00"/>
    <s v="Taxi maison-Bureau A/R"/>
    <s v="Transport"/>
    <s v="Legal"/>
    <n v="21000"/>
    <x v="1"/>
    <s v="ARCUS"/>
    <s v="17/6/GALF"/>
    <s v="Oui"/>
  </r>
  <r>
    <d v="2017-06-23T00:00:00"/>
    <s v="Taxi maison -Bureau AR"/>
    <s v="Transport"/>
    <s v="Legal"/>
    <n v="16000"/>
    <x v="2"/>
    <s v="ARCUS"/>
    <s v="17/6/GALFR34TU"/>
    <s v="Oui"/>
  </r>
  <r>
    <d v="2017-06-23T00:00:00"/>
    <s v="Transport Maison-Bureau AR"/>
    <s v="Transport"/>
    <s v="Investigation"/>
    <n v="15000"/>
    <x v="4"/>
    <s v="ARCUS"/>
    <s v="17/6/GALFR37TU"/>
    <s v="Oui"/>
  </r>
  <r>
    <d v="2017-06-23T00:00:00"/>
    <s v="Transport Bureau-Enta AR"/>
    <s v="Transport"/>
    <s v="Investigation"/>
    <n v="20000"/>
    <x v="4"/>
    <s v="ARCUS"/>
    <s v="17/6/GALFR32TU"/>
    <s v="Oui"/>
  </r>
  <r>
    <d v="2017-06-23T00:00:00"/>
    <s v="Taxi bureau - kilomaitre 36 pour enquête"/>
    <s v="Transport"/>
    <s v="Investigation"/>
    <n v="20000"/>
    <x v="6"/>
    <s v="ARCUS"/>
    <s v="17/6/GALFR33TE"/>
    <s v="Oui"/>
  </r>
  <r>
    <d v="2017-06-23T00:00:00"/>
    <s v="Taxi Bureau-maison"/>
    <s v="Transport"/>
    <s v="Investigation"/>
    <n v="10000"/>
    <x v="3"/>
    <s v="ARCUS"/>
    <s v="17/6/GALFR31TU"/>
    <s v="Oui"/>
  </r>
  <r>
    <d v="2017-06-23T00:00:00"/>
    <s v="Transport burau-Madina et Coléah pour enquête"/>
    <s v="Transport"/>
    <s v="Investigation"/>
    <n v="20000"/>
    <x v="3"/>
    <s v="ARCUS"/>
    <s v="17/6/GALFR31TE"/>
    <s v="Oui"/>
  </r>
  <r>
    <d v="2017-06-23T00:00:00"/>
    <s v="Taxi bureau-maison"/>
    <s v="Transport"/>
    <s v="Investigation"/>
    <n v="15000"/>
    <x v="9"/>
    <s v="ARCUS"/>
    <s v="17/6/GALFR32TU"/>
    <s v="Oui"/>
  </r>
  <r>
    <d v="2017-06-23T00:00:00"/>
    <s v="Achat de carte de recharge Cellcom"/>
    <s v="Telephone"/>
    <s v="Investigation"/>
    <n v="10000"/>
    <x v="9"/>
    <s v="ARCUS"/>
    <s v="17/6/GALFR26R"/>
    <s v="Oui"/>
  </r>
  <r>
    <d v="2017-06-23T00:00:00"/>
    <s v="Versement à E400 pour achat de jus pour trust building avec un trafiquant"/>
    <s v="Trust building"/>
    <s v="Investigation"/>
    <n v="8000"/>
    <x v="16"/>
    <s v="ARCUS"/>
    <s v="17/6/GALFR27TB"/>
    <s v="Oui"/>
  </r>
  <r>
    <d v="2017-06-23T00:00:00"/>
    <s v="Versement à E400 pour (8) jours de Food allowance"/>
    <s v="Travel Subsistence"/>
    <s v="Investigation"/>
    <n v="960000"/>
    <x v="16"/>
    <s v="ARCUS"/>
    <s v="17/6/GALFR36FA"/>
    <s v="Oui"/>
  </r>
  <r>
    <d v="2017-06-23T00:00:00"/>
    <s v="Paiement facture juin/17 BSPS-Sécurité pour gradiennage (1) agent jour et (1) agent nuit pour le bureau"/>
    <s v="Service"/>
    <s v="Office"/>
    <n v="2000000"/>
    <x v="14"/>
    <s v="ARCUS"/>
    <s v="17/6/GALFR001"/>
    <s v="Oui"/>
  </r>
  <r>
    <d v="2017-06-23T00:00:00"/>
    <s v="Salaire Moné Doré juin/17"/>
    <s v="Personnel"/>
    <s v="Office"/>
    <n v="4313750"/>
    <x v="7"/>
    <s v="BONDERMAN "/>
    <s v="17/6/GALFS"/>
    <m/>
  </r>
  <r>
    <d v="2017-06-23T00:00:00"/>
    <s v="Paiement  Salaire E21 juin/17"/>
    <s v="Personnel"/>
    <s v="Investigation"/>
    <n v="1523750"/>
    <x v="5"/>
    <s v="ARCUS"/>
    <s v="17/6/GALFS"/>
    <s v="Oui"/>
  </r>
  <r>
    <d v="2017-06-23T00:00:00"/>
    <s v="Paiement Salaire Aîssatou Sessou juin/17"/>
    <s v="Personnel"/>
    <s v="Legal"/>
    <n v="2213750"/>
    <x v="5"/>
    <s v="ARCUS"/>
    <s v="17/6/GALFS"/>
    <m/>
  </r>
  <r>
    <d v="2017-06-23T00:00:00"/>
    <s v="Paiement Prime de stage  E17 juin/17"/>
    <s v="Personnel"/>
    <s v="Investigation"/>
    <n v="600000"/>
    <x v="5"/>
    <s v="BONDERMAN "/>
    <s v="17/6/GALFS"/>
    <s v="Oui"/>
  </r>
  <r>
    <d v="2017-06-23T00:00:00"/>
    <s v="Paiement Prime de stage   E19 juin/17"/>
    <s v="Personnel"/>
    <s v="Investigation"/>
    <n v="600000"/>
    <x v="5"/>
    <s v="BONDERMAN "/>
    <s v="17/6/GALFS"/>
    <s v="Oui"/>
  </r>
  <r>
    <d v="2017-06-23T00:00:00"/>
    <s v="Paiement  Prime de stage E37 juin/17"/>
    <s v="Personnel"/>
    <s v="Investigation"/>
    <n v="600000"/>
    <x v="5"/>
    <s v="BONDERMAN "/>
    <s v="17/6/GALFS"/>
    <s v="Oui"/>
  </r>
  <r>
    <d v="2017-06-23T00:00:00"/>
    <s v="Versement à Saidou pour achat (20l) d'essence pour véhicule perso pour son transport de la semaine"/>
    <s v="Transport"/>
    <s v="Management"/>
    <n v="160000"/>
    <x v="0"/>
    <s v="ARCUS"/>
    <s v="17/6/GALFRCSN"/>
    <s v="Oui"/>
  </r>
  <r>
    <d v="2017-06-23T00:00:00"/>
    <s v="Food allowance(1) jour à Sérédou pour enquête"/>
    <s v="Travel Subsistence"/>
    <s v="Investigation"/>
    <n v="100000"/>
    <x v="10"/>
    <s v="ARCUS"/>
    <s v="17/6/GALFR21F"/>
    <s v="Oui"/>
  </r>
  <r>
    <d v="2017-06-23T00:00:00"/>
    <s v="Transport Sérédou-Gueckedou retour  enquête "/>
    <s v="Transport"/>
    <s v="Investigation"/>
    <n v="50000"/>
    <x v="10"/>
    <s v="ARCUS"/>
    <s v="17/6/GALFR22TE"/>
    <s v="Oui"/>
  </r>
  <r>
    <d v="2017-06-23T00:00:00"/>
    <s v="Transport Sérédou Boussela pour enquête"/>
    <s v="Transport"/>
    <s v="Investigation"/>
    <n v="60000"/>
    <x v="10"/>
    <s v="ARCUS"/>
    <s v="17/6/GALFR23TE"/>
    <s v="Oui"/>
  </r>
  <r>
    <d v="2017-06-23T00:00:00"/>
    <s v="Frais hôtel  E1 (3) nuité à Sérédou pour enquête"/>
    <s v="Travel Subsistence"/>
    <s v="Investigation"/>
    <n v="300000"/>
    <x v="10"/>
    <s v="ARCUS"/>
    <s v="17/6/GALFR24FH"/>
    <s v="Oui"/>
  </r>
  <r>
    <d v="2017-06-23T00:00:00"/>
    <s v="Food allowance(1) jour à Sérédou pour enquête"/>
    <s v="Travel Subsistence"/>
    <s v="Investigation"/>
    <n v="100000"/>
    <x v="10"/>
    <s v="ARCUS"/>
    <s v="17/6/GALFR25F"/>
    <s v="Oui"/>
  </r>
  <r>
    <d v="2017-06-24T00:00:00"/>
    <s v="Food allowance(1) jour à Gueckédou retour enquête"/>
    <s v="Travel Subsistence"/>
    <s v="Investigation"/>
    <n v="100000"/>
    <x v="10"/>
    <s v="ARCUS"/>
    <s v="17/6/GALFR25F"/>
    <s v="Oui"/>
  </r>
  <r>
    <d v="2017-06-24T00:00:00"/>
    <s v="Frais hôtel Tmandou plus une (1) nuité à Gueckédou retour enquête à N'Zérékoré et Seérédou"/>
    <s v="Travel Subsistence"/>
    <s v="Investigation"/>
    <n v="200000"/>
    <x v="10"/>
    <s v="ARCUS"/>
    <s v="17/6/GALFFSNH"/>
    <s v="Oui"/>
  </r>
  <r>
    <d v="2017-06-24T00:00:00"/>
    <s v="Transport  Gueckédou-Conakry après enquête"/>
    <s v="Transport"/>
    <s v="Investigation"/>
    <n v="170000"/>
    <x v="10"/>
    <s v="ARCUS"/>
    <s v="17/6/GALFR"/>
    <s v="Oui"/>
  </r>
  <r>
    <d v="2017-06-27T00:00:00"/>
    <s v="transport maison-bureau. Aller et retour"/>
    <s v="Transport "/>
    <s v="Legal"/>
    <n v="8000"/>
    <x v="12"/>
    <s v="ARCUS"/>
    <s v="17/6/GALFR38TU"/>
    <s v="Oui"/>
  </r>
  <r>
    <d v="2017-06-27T00:00:00"/>
    <s v="Transport  bureau-maison A/R"/>
    <s v="Transport"/>
    <s v="Legal"/>
    <n v="30000"/>
    <x v="13"/>
    <s v="ARCUS"/>
    <s v="17/6/GALFR44TU"/>
    <m/>
  </r>
  <r>
    <d v="2017-06-27T00:00:00"/>
    <s v="Taxi Centre ville (BPMG) bureau"/>
    <s v="Transport"/>
    <s v="Legal"/>
    <n v="30000"/>
    <x v="13"/>
    <s v="ARCUS"/>
    <s v="17/6/GALFR05TU"/>
    <s v="Oui"/>
  </r>
  <r>
    <d v="2017-06-27T00:00:00"/>
    <s v="Taxi maison-Bureau A/R"/>
    <s v="Transport"/>
    <s v="Legal"/>
    <n v="21000"/>
    <x v="1"/>
    <s v="ARCUS"/>
    <s v="17/6/GALFR39TU"/>
    <s v="Oui"/>
  </r>
  <r>
    <d v="2017-06-27T00:00:00"/>
    <s v="Taxi bureau-plaque A"/>
    <s v="Transport"/>
    <s v="Legal"/>
    <n v="2000"/>
    <x v="1"/>
    <s v="ARCUS"/>
    <s v="17/6/GALFR39TU"/>
    <s v="Oui"/>
  </r>
  <r>
    <d v="2017-06-27T00:00:00"/>
    <s v="Taxi plaque-bambeto "/>
    <s v="Transport"/>
    <s v="Legal"/>
    <n v="1500"/>
    <x v="1"/>
    <s v="ARCUS"/>
    <s v="17/6/GALFR39TU"/>
    <s v="Oui"/>
  </r>
  <r>
    <d v="2017-06-27T00:00:00"/>
    <s v="Taxi bambeto-Cour d'appel "/>
    <s v="Transport"/>
    <s v="Legal"/>
    <n v="4000"/>
    <x v="1"/>
    <s v="ARCUS"/>
    <s v="17/6/GALFR39TU"/>
    <s v="Oui"/>
  </r>
  <r>
    <d v="2017-06-27T00:00:00"/>
    <s v="Taxi moto cour d'appel-Bureau R"/>
    <s v="Transport"/>
    <s v="Legal"/>
    <n v="30000"/>
    <x v="1"/>
    <s v="ARCUS"/>
    <s v="17/6/GALFR49TU"/>
    <s v="Oui"/>
  </r>
  <r>
    <d v="2017-06-27T00:00:00"/>
    <s v="Taxi maison -Bureau AR"/>
    <s v="Transport"/>
    <s v="Legal"/>
    <n v="16000"/>
    <x v="2"/>
    <s v="ARCUS"/>
    <s v="17/6/GALFR34TU"/>
    <s v="Oui"/>
  </r>
  <r>
    <d v="2017-06-27T00:00:00"/>
    <s v="Transport Maison-Bureau AR"/>
    <s v="Transport"/>
    <s v="Investigation"/>
    <n v="15000"/>
    <x v="4"/>
    <s v="ARCUS"/>
    <s v="17/6/GALFR37TU"/>
    <s v="Oui"/>
  </r>
  <r>
    <d v="2017-06-27T00:00:00"/>
    <s v="Taxi Bureau-maison"/>
    <s v="Transport"/>
    <s v="Investigation"/>
    <n v="10000"/>
    <x v="3"/>
    <s v="ARCUS"/>
    <s v="17/6/GALFR31TU"/>
    <s v="Oui"/>
  </r>
  <r>
    <d v="2017-06-27T00:00:00"/>
    <s v="Transport Bureau-Bonfi-Madina pour enquête"/>
    <s v="Transport"/>
    <s v="Investigation"/>
    <n v="16000"/>
    <x v="3"/>
    <s v="ARCUS"/>
    <s v="17/6/GALFR38TE"/>
    <s v="Oui"/>
  </r>
  <r>
    <d v="2017-06-27T00:00:00"/>
    <s v="Taxi bureau- maison"/>
    <s v="Transport"/>
    <s v="Investigation"/>
    <n v="15000"/>
    <x v="9"/>
    <s v="ARCUS"/>
    <s v="17/6/GALFR48TU"/>
    <s v="Oui"/>
  </r>
  <r>
    <d v="2017-06-27T00:00:00"/>
    <s v="Taxi maison bureau aller bureau"/>
    <s v="Transport"/>
    <s v="Media"/>
    <n v="10000"/>
    <x v="8"/>
    <s v="ARCUS"/>
    <s v="17/6/GALFR49TU"/>
    <s v="Oui"/>
  </r>
  <r>
    <d v="2017-06-27T00:00:00"/>
    <s v="paiement bonus à www,soleilfmguinee,net verdict kindia peaux de panthère"/>
    <s v="Bonus"/>
    <s v="Media"/>
    <n v="100000"/>
    <x v="8"/>
    <s v="ARCUS"/>
    <s v="17/6/GALFR30BM"/>
    <s v="Oui"/>
  </r>
  <r>
    <d v="2017-06-27T00:00:00"/>
    <s v="paiement bonus à la radio soleil fm pour obtention élément sonore cas peaux de panthère dalaba et verdict cas kindia"/>
    <s v="Bonus"/>
    <s v="Media"/>
    <n v="210000"/>
    <x v="8"/>
    <s v="ARCUS"/>
    <s v="17/6/GALFR31BM"/>
    <s v="Oui"/>
  </r>
  <r>
    <d v="2017-06-27T00:00:00"/>
    <s v="Transport Moné Bureau-centre ville (BPMG)"/>
    <s v="Transport"/>
    <s v="Office"/>
    <n v="50000"/>
    <x v="14"/>
    <s v="ARCUS"/>
    <s v="17/6/GALFR46Tu"/>
    <s v="Oui"/>
  </r>
  <r>
    <d v="2017-06-27T00:00:00"/>
    <s v="Frais de fonctionnement Moné  pour  la semaine"/>
    <s v="Transport"/>
    <s v="Office"/>
    <n v="120000"/>
    <x v="14"/>
    <s v="ARCUS"/>
    <s v="17/6/GALFR47TU"/>
    <s v="Oui"/>
  </r>
  <r>
    <d v="2017-06-27T00:00:00"/>
    <s v="Remboursement à Ibrahima BAH Chauffeur pour accompagnement de NICOLAS à l'Aéroport"/>
    <s v="Transport"/>
    <s v="Office"/>
    <n v="80000"/>
    <x v="14"/>
    <s v="ARCUS"/>
    <s v="17/6/GALFR07TU"/>
    <s v="Oui"/>
  </r>
  <r>
    <d v="2017-06-27T00:00:00"/>
    <s v="Paiement main d'œuvre Sékou Traoré pour nettoyage de la cour du bureau"/>
    <s v="Service"/>
    <s v="Office"/>
    <n v="20000"/>
    <x v="14"/>
    <s v="ARCUS"/>
    <s v="17/6/GALFR08MO"/>
    <s v="Oui"/>
  </r>
  <r>
    <d v="2017-06-27T00:00:00"/>
    <s v="Transport Saidou Bureau-Serproma pour la signature e la convention de WARA"/>
    <s v="Transport"/>
    <s v="Management"/>
    <n v="40000"/>
    <x v="0"/>
    <s v="ARCUS"/>
    <s v="17/6/GALFR45TU"/>
    <s v="Oui"/>
  </r>
  <r>
    <d v="2017-06-27T00:00:00"/>
    <s v="Remboursement à Saidou transport (2) jours  maison-bureau "/>
    <s v="Transport"/>
    <s v="Management"/>
    <n v="52000"/>
    <x v="0"/>
    <s v="ARCUS"/>
    <s v="17/6/GALFR04TU"/>
    <s v="Oui"/>
  </r>
  <r>
    <d v="2017-06-27T00:00:00"/>
    <s v="Versement à Saidou pour achat (10l) d'essence pour  la moto  pour son transport de la semaine"/>
    <s v="Transport"/>
    <s v="Management"/>
    <n v="80000"/>
    <x v="0"/>
    <s v="ARCUS"/>
    <s v="17/6/GALFR06TU"/>
    <s v="Oui"/>
  </r>
  <r>
    <d v="2017-06-28T00:00:00"/>
    <s v="transport maison-bureau. Aller et retour"/>
    <s v="Transport "/>
    <s v="Legal"/>
    <n v="8000"/>
    <x v="12"/>
    <s v="ARCUS"/>
    <s v="17/6/GALFR38TU"/>
    <s v="Oui"/>
  </r>
  <r>
    <d v="2017-06-28T00:00:00"/>
    <s v="Taxi maison A/R"/>
    <s v="Transport"/>
    <s v="Legal"/>
    <n v="30000"/>
    <x v="13"/>
    <s v="ARCUS"/>
    <s v="17/6/GALFR44TU"/>
    <s v="Oui"/>
  </r>
  <r>
    <d v="2017-06-28T00:00:00"/>
    <s v="Taxi maison-cour d'appel A"/>
    <s v="Transport"/>
    <s v="Legal"/>
    <n v="30000"/>
    <x v="1"/>
    <s v="ARCUS"/>
    <s v="17/6/GALFR49TU"/>
    <s v="Oui"/>
  </r>
  <r>
    <d v="2017-06-28T00:00:00"/>
    <s v="Taxi cour d'appel bureau R"/>
    <s v="Transport"/>
    <s v="Legal"/>
    <n v="30000"/>
    <x v="1"/>
    <s v="ARCUS"/>
    <s v="17/6/GALF49TU"/>
    <s v="Oui"/>
  </r>
  <r>
    <d v="2017-06-28T00:00:00"/>
    <s v="Taxi bureau-maison R"/>
    <s v="Transport"/>
    <s v="Legal"/>
    <n v="8500"/>
    <x v="1"/>
    <s v="ARCUS"/>
    <s v="17/6/GALF"/>
    <s v="Oui"/>
  </r>
  <r>
    <d v="2017-06-28T00:00:00"/>
    <s v="Taxi maison -Bureau AR"/>
    <s v="Transport"/>
    <s v="Legal"/>
    <n v="16000"/>
    <x v="2"/>
    <s v="ARCUS"/>
    <s v="17/6/GALFR34TU"/>
    <s v="Oui"/>
  </r>
  <r>
    <d v="2017-06-28T00:00:00"/>
    <s v="Transport Bureau-Lambangni"/>
    <s v="Transport"/>
    <s v="Investigation"/>
    <n v="12000"/>
    <x v="4"/>
    <s v="ARCUS"/>
    <s v="17/6/GALFR14TE"/>
    <s v="Oui"/>
  </r>
  <r>
    <d v="2017-06-28T00:00:00"/>
    <s v="Transport Maison-Bureau AR"/>
    <s v="Transport"/>
    <s v="Investigation"/>
    <n v="15000"/>
    <x v="4"/>
    <s v="ARCUS"/>
    <s v="17/6/GALFR19TU"/>
    <s v="Oui"/>
  </r>
  <r>
    <d v="2017-06-28T00:00:00"/>
    <s v="Carburant vehicule pour enquétes avec E 400 conakry"/>
    <s v="Transport"/>
    <s v="Investigation"/>
    <n v="80000"/>
    <x v="4"/>
    <s v="ARCUS"/>
    <s v="17/6/GALFR18C"/>
    <s v="Oui"/>
  </r>
  <r>
    <d v="2017-06-28T00:00:00"/>
    <s v="Transport conakry-forecariah"/>
    <s v="Transport"/>
    <s v="Investigation"/>
    <n v="20000"/>
    <x v="6"/>
    <s v="ARCUS"/>
    <s v="17/6/GALFR01TE"/>
    <s v="Oui"/>
  </r>
  <r>
    <d v="2017-06-28T00:00:00"/>
    <s v="Taxi moto pour les courses à forecariah"/>
    <s v="Transport"/>
    <s v="Investigation"/>
    <n v="40000"/>
    <x v="6"/>
    <s v="ARCUS"/>
    <s v="17/6/GALFR02TE"/>
    <s v="Oui"/>
  </r>
  <r>
    <d v="2017-06-28T00:00:00"/>
    <s v="Food allowance journalière"/>
    <s v="Travel Subsistence"/>
    <s v="Investigation"/>
    <n v="80000"/>
    <x v="6"/>
    <s v="ARCUS"/>
    <s v="17/6/GALFR03FA"/>
    <s v="Oui"/>
  </r>
  <r>
    <d v="2017-06-28T00:00:00"/>
    <s v="Jus de fruit avec trafiquant"/>
    <s v="Trust building"/>
    <s v="Investigation"/>
    <n v="40000"/>
    <x v="6"/>
    <s v="ARCUS"/>
    <s v="17/6/GALFR04TB"/>
    <s v="Oui"/>
  </r>
  <r>
    <d v="2017-06-28T00:00:00"/>
    <s v="Frais de taxi moto pour la journee a maferinya"/>
    <s v="Transport"/>
    <s v="Investigation"/>
    <n v="20000"/>
    <x v="3"/>
    <s v="ARCUS"/>
    <s v="17/6/GALFR47TE"/>
    <s v="Oui"/>
  </r>
  <r>
    <d v="2017-06-28T00:00:00"/>
    <s v="Transport conakry -maferinya"/>
    <s v="Transport"/>
    <s v="Investigation"/>
    <n v="20000"/>
    <x v="3"/>
    <s v="ARCUS"/>
    <s v="17/6/GALFR48TE"/>
    <s v="Oui"/>
  </r>
  <r>
    <d v="2017-06-28T00:00:00"/>
    <s v="Ration journalière à Maférinya"/>
    <s v="Travel Subsistence"/>
    <s v="Investigation"/>
    <n v="80000"/>
    <x v="3"/>
    <s v="ARCUS"/>
    <s v="17/6/GALFR49FA"/>
    <s v="Oui"/>
  </r>
  <r>
    <d v="2017-06-28T00:00:00"/>
    <s v="Frais hôtel kimambourou E1 à Maférinya"/>
    <s v="Travel Subsistence"/>
    <s v="Investigation"/>
    <n v="200000"/>
    <x v="3"/>
    <s v="ARCUS"/>
    <s v="17/6/GALFF05H"/>
    <s v="Oui"/>
  </r>
  <r>
    <d v="2017-06-28T00:00:00"/>
    <s v="Achat de Recharge orange pour appel telephonique d'un trafiquant "/>
    <s v="Telephone"/>
    <s v="Investigation"/>
    <n v="15000"/>
    <x v="3"/>
    <s v="ARCUS"/>
    <s v="17/6/GALFRC"/>
    <s v="Oui"/>
  </r>
  <r>
    <d v="2017-06-28T00:00:00"/>
    <s v="Taxi burea-maison"/>
    <s v="Transport"/>
    <s v="Investigation"/>
    <n v="15000"/>
    <x v="9"/>
    <s v="ARCUS"/>
    <s v="17/6/GALFR48TU"/>
    <s v="Oui"/>
  </r>
  <r>
    <d v="2017-06-28T00:00:00"/>
    <s v="paiement bonus à www,leprojecteurguinee,com sur verdict peaux de panthère à kindia"/>
    <s v="Bonus"/>
    <s v="Media"/>
    <n v="100000"/>
    <x v="8"/>
    <s v="ARCUS"/>
    <s v="17/6/GALFR32BM"/>
    <s v="Oui"/>
  </r>
  <r>
    <d v="2017-06-28T00:00:00"/>
    <s v="paiement bonus à www,guineeprogres,com sur verdict cas peaux de panthère à kindia"/>
    <s v="Bonus"/>
    <s v="Media"/>
    <n v="100000"/>
    <x v="8"/>
    <s v="ARCUS"/>
    <s v="17/6/GALFR32BM"/>
    <s v="Oui"/>
  </r>
  <r>
    <d v="2017-06-28T00:00:00"/>
    <s v="paiement à www,guineemail,com sur verdict peaux de panthère kindia"/>
    <s v="Bonus"/>
    <s v="Media"/>
    <n v="100000"/>
    <x v="8"/>
    <s v="ARCUS"/>
    <s v="17/6/GALFR32BM"/>
    <s v="Oui"/>
  </r>
  <r>
    <d v="2017-06-28T00:00:00"/>
    <s v="paiement à www,femmesafricaines,info cas verdict peaux de panthère kindia"/>
    <s v="Bonus"/>
    <s v="Media"/>
    <n v="100000"/>
    <x v="8"/>
    <s v="ARCUS"/>
    <s v="17/6/GALFR32BM"/>
    <s v="Oui"/>
  </r>
  <r>
    <d v="2017-06-28T00:00:00"/>
    <s v="paiement à www,leverificateur,net cas verdict peaux de panthère kindia"/>
    <s v="Bonus"/>
    <s v="Media"/>
    <n v="100000"/>
    <x v="8"/>
    <s v="ARCUS"/>
    <s v="17/6/GALFR32BM"/>
    <s v="Oui"/>
  </r>
  <r>
    <d v="2017-06-28T00:00:00"/>
    <s v="paiement à www,visionguinee,info sur verdict peaux de panthère Kindia"/>
    <s v="Bonus"/>
    <s v="Media"/>
    <n v="100000"/>
    <x v="8"/>
    <s v="ARCUS"/>
    <s v="17/6/GALFR32BM"/>
    <s v="Oui"/>
  </r>
  <r>
    <d v="2017-06-28T00:00:00"/>
    <s v="Taxi maison-bureau( aller et retour)"/>
    <s v="Transport"/>
    <s v="Media"/>
    <n v="10000"/>
    <x v="8"/>
    <s v="ARCUS"/>
    <s v="17/6/GALFR49TU"/>
    <s v="Oui"/>
  </r>
  <r>
    <d v="2017-06-28T00:00:00"/>
    <s v="Versement à E400 pour trust builiding pour la rencontre d'un trafiquant"/>
    <s v="Trust building"/>
    <s v="Investigation"/>
    <n v="80000"/>
    <x v="16"/>
    <s v="ARCUS"/>
    <s v="17/6/GALFR24TB"/>
    <s v="Oui"/>
  </r>
  <r>
    <d v="2017-06-28T00:00:00"/>
    <s v="Achat de (2) paquets d'eau pour l'équipe du bureau"/>
    <s v="Personnel"/>
    <s v="Office"/>
    <n v="14000"/>
    <x v="14"/>
    <s v="ARCUS"/>
    <s v="17/6/GALFLR10A"/>
    <s v="Oui"/>
  </r>
  <r>
    <d v="2017-06-28T00:00:00"/>
    <s v="Versement à Maimouna  pour achat de (2)paquets d'omo, (2) bidons savon liquide, (2) bidons savon de versselle pour le nureau"/>
    <s v="Office Materials"/>
    <s v="Office"/>
    <n v="268000"/>
    <x v="14"/>
    <s v="BONDERMAN "/>
    <s v="17/6/GALFR11A"/>
    <s v="Oui"/>
  </r>
  <r>
    <d v="2017-06-28T00:00:00"/>
    <s v="Paiement salaire Maimouna Baldé juin/17"/>
    <s v="Service"/>
    <s v="Office"/>
    <n v="500000"/>
    <x v="14"/>
    <s v="ARCUS"/>
    <s v="17/6/GALFLR12SJ"/>
    <s v="Oui"/>
  </r>
  <r>
    <d v="2017-06-28T00:00:00"/>
    <s v="Achat E-recharg pour l'équipe du bureau"/>
    <s v="Telephone"/>
    <s v="Office"/>
    <n v="400000"/>
    <x v="14"/>
    <s v="ARCUS"/>
    <s v="17/6/GALFR15RB"/>
    <s v="Oui"/>
  </r>
  <r>
    <d v="2017-06-28T00:00:00"/>
    <s v="Achat d'un parapluie pour maimouna"/>
    <s v="Office Materials"/>
    <s v="Office"/>
    <n v="30000"/>
    <x v="14"/>
    <s v="BONDERMAN "/>
    <s v="17/6/GALFR16A"/>
    <s v="Oui"/>
  </r>
  <r>
    <d v="2017-06-28T00:00:00"/>
    <s v="Paiement Main d'œuvre Moustapha Diaoudé pour expertise de l'imprimante pour la reparation"/>
    <s v="Service"/>
    <s v="Office"/>
    <n v="50000"/>
    <x v="14"/>
    <s v="ARCUS"/>
    <s v="17/6/GALFLR21MO"/>
    <s v="Oui"/>
  </r>
  <r>
    <d v="2017-06-28T00:00:00"/>
    <s v="Achat de E-recharge pour l'équipe du Bureau"/>
    <s v="Telephone"/>
    <s v="Office"/>
    <n v="400000"/>
    <x v="14"/>
    <s v="ARCUS"/>
    <s v="17/6/GALFR22RB"/>
    <s v="Oui"/>
  </r>
  <r>
    <d v="2017-06-28T00:00:00"/>
    <s v="Achat d'un manteau pour Saidou"/>
    <s v="Office Materials"/>
    <s v="Office"/>
    <n v="120000"/>
    <x v="14"/>
    <s v="BONDERMAN "/>
    <s v="17/6/GALFLR23A"/>
    <s v="Oui"/>
  </r>
  <r>
    <d v="2017-06-29T00:00:00"/>
    <s v="transport maison-bureau. Aller et retour"/>
    <s v="Transport"/>
    <s v="Legal"/>
    <n v="8000"/>
    <x v="12"/>
    <s v="ARCUS"/>
    <s v="17/6/GALFR38TU"/>
    <s v="Oui"/>
  </r>
  <r>
    <d v="2017-06-29T00:00:00"/>
    <s v="Taxi maison A/R"/>
    <s v="Transport"/>
    <s v="Legal"/>
    <n v="30000"/>
    <x v="13"/>
    <s v="ARCUS"/>
    <s v="17/6/GALFR44TU"/>
    <s v="Oui"/>
  </r>
  <r>
    <d v="2017-06-29T00:00:00"/>
    <s v="Trasport Serproma-bureau-bureau Serproma  A/R"/>
    <s v="Transport"/>
    <s v="Legal"/>
    <n v="90000"/>
    <x v="13"/>
    <s v="ARCUS"/>
    <s v="17/6/GALFR44TU"/>
    <s v="Oui"/>
  </r>
  <r>
    <d v="2017-06-29T00:00:00"/>
    <s v="Taxi maison-cour d'appel A"/>
    <s v="Transport"/>
    <s v="Legal"/>
    <n v="30000"/>
    <x v="1"/>
    <s v="ARCUS"/>
    <s v="17/6/GALFR20TU"/>
    <s v="Oui"/>
  </r>
  <r>
    <d v="2017-06-29T00:00:00"/>
    <s v="Taxo moto-cour d'appel-bureau R"/>
    <s v="Transport"/>
    <s v="Legal"/>
    <n v="30000"/>
    <x v="1"/>
    <s v="ARCUS"/>
    <s v="17/6/GALFR20TU"/>
    <s v="Oui"/>
  </r>
  <r>
    <d v="2017-06-29T00:00:00"/>
    <s v="Taxibureau-maison R"/>
    <s v="Transport"/>
    <s v="Legal"/>
    <n v="8500"/>
    <x v="1"/>
    <s v="ARCUS"/>
    <s v="17/6/GALF"/>
    <s v="Oui"/>
  </r>
  <r>
    <d v="2017-06-29T00:00:00"/>
    <s v="Taxi maison -Bureau AR"/>
    <s v="Transport"/>
    <s v="Legal"/>
    <n v="16000"/>
    <x v="2"/>
    <s v="ARCUS"/>
    <s v="17/6/GALFR34TU"/>
    <s v="Oui"/>
  </r>
  <r>
    <d v="2017-06-29T00:00:00"/>
    <s v="Carburant vehicule pour enquétes avec E 400 conakry"/>
    <s v="Transport"/>
    <s v="Investigation"/>
    <n v="80000"/>
    <x v="4"/>
    <s v="ARCUS"/>
    <s v="17/6/GALFR023182C"/>
    <s v="Oui"/>
  </r>
  <r>
    <d v="2017-06-29T00:00:00"/>
    <s v="Transport Maison-bureau AR"/>
    <s v="Transport"/>
    <s v="Investigation"/>
    <n v="15000"/>
    <x v="4"/>
    <s v="ARCUS"/>
    <s v="17/6/GALFR19TU"/>
    <s v="Oui"/>
  </r>
  <r>
    <d v="2017-06-29T00:00:00"/>
    <s v="Transport Hôtel-Maison AR"/>
    <s v="Transport"/>
    <s v="Investigation"/>
    <n v="7000"/>
    <x v="4"/>
    <s v="ARCUS"/>
    <s v="17/6/GALFR34TE"/>
    <s v="Oui"/>
  </r>
  <r>
    <d v="2017-06-29T00:00:00"/>
    <s v="Food allowance journalière"/>
    <s v="Travel Subsistence"/>
    <s v="Investigation"/>
    <n v="80000"/>
    <x v="6"/>
    <s v="ARCUS"/>
    <s v="17/6/GALFR06TE"/>
    <s v="Oui"/>
  </r>
  <r>
    <d v="2017-06-29T00:00:00"/>
    <s v="Taxi moto pour le village aller et retour"/>
    <s v="Transport"/>
    <s v="Investigation"/>
    <n v="40000"/>
    <x v="6"/>
    <s v="ARCUS"/>
    <s v="17/6/GALFR"/>
    <s v="Oui"/>
  </r>
  <r>
    <d v="2017-06-29T00:00:00"/>
    <s v="Repas avec trafiquant de forecariah"/>
    <s v="Trust building"/>
    <s v="Investigation"/>
    <n v="30000"/>
    <x v="6"/>
    <s v="ARCUS"/>
    <s v="17/6/GALFR"/>
    <s v="Oui"/>
  </r>
  <r>
    <d v="2017-06-29T00:00:00"/>
    <s v="Frais de taxi moto pour la journee a maferinya"/>
    <s v="Transport"/>
    <s v="Investigation"/>
    <n v="25000"/>
    <x v="3"/>
    <s v="ARCUS"/>
    <s v="17/6/GALFR50TE"/>
    <s v="Oui"/>
  </r>
  <r>
    <d v="2017-06-29T00:00:00"/>
    <s v="Tranport maferinya -coyah retour enquête Maférinya"/>
    <s v="Transport"/>
    <s v="Investigation"/>
    <n v="5000"/>
    <x v="3"/>
    <s v="ARCUS"/>
    <s v="17/6/GALFR1TE"/>
    <s v="Oui"/>
  </r>
  <r>
    <d v="2017-06-29T00:00:00"/>
    <s v="Ration journalière à Maférinya"/>
    <s v="Travel Subsistence"/>
    <s v="Investigation"/>
    <n v="80000"/>
    <x v="3"/>
    <s v="ARCUS"/>
    <s v="17/6/GALFR3FA"/>
    <s v="Oui"/>
  </r>
  <r>
    <d v="2017-06-29T00:00:00"/>
    <s v="Transport  coyah - cosa  retour enquête Maférinya"/>
    <s v="Transport"/>
    <s v="Investigation"/>
    <n v="10000"/>
    <x v="3"/>
    <s v="ARCUS"/>
    <s v="17/6/GALFR2TE"/>
    <s v="Oui"/>
  </r>
  <r>
    <d v="2017-06-29T00:00:00"/>
    <s v="Frais transfert crédit orange pour appel d'un trafiquant "/>
    <s v="Transport"/>
    <s v="Investigation"/>
    <n v="5000"/>
    <x v="3"/>
    <s v="ARCUS"/>
    <s v="17/6/GALFR4"/>
    <s v="Oui"/>
  </r>
  <r>
    <d v="2017-06-29T00:00:00"/>
    <s v="Taxi bureau-maison"/>
    <s v="Transport"/>
    <s v="Investigation"/>
    <n v="15000"/>
    <x v="9"/>
    <s v="ARCUS"/>
    <s v="17/6/GALFR48TU"/>
    <s v="Oui"/>
  </r>
  <r>
    <d v="2017-06-29T00:00:00"/>
    <s v="Taxi maison-en ville-bureau (recuperation journaux)"/>
    <s v="Transport"/>
    <s v="Media"/>
    <n v="30000"/>
    <x v="8"/>
    <s v="ARCUS"/>
    <s v="17/6/GALFR17TU"/>
    <s v="Oui"/>
  </r>
  <r>
    <d v="2017-06-29T00:00:00"/>
    <s v="Paiement de bonus au journal Le Continent sur cas verdict sur peaux de panthère à kindia"/>
    <s v="Bonus"/>
    <s v="Media"/>
    <n v="100000"/>
    <x v="8"/>
    <s v="ARCUS"/>
    <s v="17/6/GALFR40BM"/>
    <s v="Oui"/>
  </r>
  <r>
    <d v="2017-06-29T00:00:00"/>
    <s v="Paiement de bonus au journal Affiches Guinéennes sur le verdict cas peaux de panthère de kindia"/>
    <s v="Bonus"/>
    <s v="Media"/>
    <n v="100000"/>
    <x v="8"/>
    <s v="ARCUS"/>
    <s v="17/6/GALFR41BM"/>
    <s v="Oui"/>
  </r>
  <r>
    <d v="2017-06-29T00:00:00"/>
    <s v="Paiement de bonus au journal Le Standart sur verdict cas peaux de panthère de kindia"/>
    <s v="Bonus"/>
    <s v="Media"/>
    <n v="100000"/>
    <x v="8"/>
    <s v="ARCUS"/>
    <s v="17/6/GALFR42BM"/>
    <s v="Oui"/>
  </r>
  <r>
    <d v="2017-06-29T00:00:00"/>
    <s v="Paiement de bonus au journal L'Observateur sur verdict cas peaux de panthère de kindia"/>
    <s v="Bonus"/>
    <s v="Media"/>
    <n v="100000"/>
    <x v="8"/>
    <s v="ARCUS"/>
    <s v="17/6/GALFR43BM"/>
    <s v="Oui"/>
  </r>
  <r>
    <d v="2017-06-29T00:00:00"/>
    <s v="Versement à E400 pour frais d'hôtel Rivera (1) nuit pour rncontre d'un trafiquant"/>
    <s v="Travel Subsistence"/>
    <s v="Investigation"/>
    <n v="1000000"/>
    <x v="16"/>
    <s v="ARCUS"/>
    <s v="17/6/GALFR26H"/>
    <s v="Oui"/>
  </r>
  <r>
    <d v="2017-06-29T00:00:00"/>
    <s v="Remboursement de 50% des frais medicaux E1"/>
    <s v="Personnel"/>
    <s v="Office"/>
    <n v="337500"/>
    <x v="10"/>
    <s v="ARCUS"/>
    <s v="17/6/GALFR29TB"/>
    <s v="Oui"/>
  </r>
  <r>
    <d v="2017-06-30T00:00:00"/>
    <s v="Transport  bureau-maison A/R"/>
    <s v="Transport"/>
    <s v="Legal"/>
    <n v="30000"/>
    <x v="13"/>
    <s v="ARCUS"/>
    <s v="17/6/GALFR44TU"/>
    <s v="Oui"/>
  </r>
  <r>
    <d v="2017-06-30T00:00:00"/>
    <s v="Taxi moto-bureau serproma A/R"/>
    <s v="Transport"/>
    <s v="Legal"/>
    <n v="60000"/>
    <x v="13"/>
    <s v="ARCUS"/>
    <s v="17/6/GALFR44TU"/>
    <s v="Oui"/>
  </r>
  <r>
    <d v="2017-06-30T00:00:00"/>
    <s v="Taxi maison-Bureau A/R"/>
    <s v="Transport"/>
    <s v="Legal"/>
    <n v="8500"/>
    <x v="1"/>
    <s v="ARCUS"/>
    <s v="17/6/GALF"/>
    <s v="Oui"/>
  </r>
  <r>
    <d v="2017-06-30T00:00:00"/>
    <s v="Taxi maison -Bureau AR"/>
    <s v="Transport"/>
    <s v="Legal"/>
    <n v="16000"/>
    <x v="2"/>
    <s v="ARCUS"/>
    <s v="17/6/GALFR34TU"/>
    <s v="Oui"/>
  </r>
  <r>
    <d v="2017-06-30T00:00:00"/>
    <s v="Transport Maison-Bureau AR"/>
    <s v="Transport"/>
    <s v="Investigation"/>
    <n v="15000"/>
    <x v="4"/>
    <s v="ARCUS"/>
    <s v="17/6/GALFR19TU"/>
    <s v="Oui"/>
  </r>
  <r>
    <d v="2017-06-30T00:00:00"/>
    <s v="Transport du Bureau-Lambangni AR"/>
    <s v="Transport"/>
    <s v="Investigation"/>
    <n v="12000"/>
    <x v="4"/>
    <s v="ARCUS"/>
    <s v="17/6/GALFR36TE"/>
    <s v="Oui"/>
  </r>
  <r>
    <d v="2017-06-30T00:00:00"/>
    <s v="Food allowance journaliere"/>
    <s v="Travel Subsistence"/>
    <s v="Investigation"/>
    <n v="80000"/>
    <x v="6"/>
    <s v="ARCUS"/>
    <s v="17/6/GALFR"/>
    <s v="Oui"/>
  </r>
  <r>
    <d v="2017-06-30T00:00:00"/>
    <s v="Taxi moto Forecariah centre -peripherie AR"/>
    <s v="Transport"/>
    <s v="Investigation"/>
    <n v="25000"/>
    <x v="6"/>
    <s v="ARCUS"/>
    <s v="17/6/GALFR09TE"/>
    <s v="Oui"/>
  </r>
  <r>
    <d v="2017-06-30T00:00:00"/>
    <s v="Achat d'un Raffraichissant avec trafiquant"/>
    <s v="Trust building"/>
    <s v="Investigation"/>
    <n v="25000"/>
    <x v="6"/>
    <s v="ARCUS"/>
    <s v="17/6/GALFR"/>
    <s v="Oui"/>
  </r>
  <r>
    <d v="2017-06-30T00:00:00"/>
    <s v="Transport Forecariah Pamelap"/>
    <s v="Transport"/>
    <s v="Investigation"/>
    <n v="25000"/>
    <x v="6"/>
    <s v="ARCUS"/>
    <s v="17/6/GALFR"/>
    <s v="Oui"/>
  </r>
  <r>
    <d v="2017-06-30T00:00:00"/>
    <s v="Taxi Bureau-maison"/>
    <s v="Transport"/>
    <s v="Investigation"/>
    <n v="10000"/>
    <x v="3"/>
    <s v="ARCUS"/>
    <s v="17/6/GALFR31TU"/>
    <s v="Oui"/>
  </r>
  <r>
    <d v="2017-06-30T00:00:00"/>
    <s v="Taxi bureau-maison"/>
    <s v="Transport"/>
    <s v="Investigation"/>
    <n v="15000"/>
    <x v="9"/>
    <s v="ARCUS"/>
    <s v="17/6/GALFR48TU"/>
    <s v="Oui"/>
  </r>
  <r>
    <d v="2017-06-30T00:00:00"/>
    <s v="Taxi maison-bureau( aller et retour)"/>
    <s v="Transport"/>
    <s v="Media"/>
    <n v="10000"/>
    <x v="8"/>
    <s v="ARCUS"/>
    <s v="17/6/GALFR49TU"/>
    <s v="Oui"/>
  </r>
  <r>
    <d v="2017-06-30T00:00:00"/>
    <s v="Versement au Command Diakité pour la sécurité de E400 pour la journée du 29/6/17 et scorte à l'aéroport"/>
    <s v="Service"/>
    <s v="Office"/>
    <n v="2700000"/>
    <x v="14"/>
    <s v="ARCUS"/>
    <s v="17/6/GALFR33S"/>
    <s v="Oui"/>
  </r>
  <r>
    <d v="2017-06-30T00:00:00"/>
    <s v="Achat de repas (1) jour pour le garde de E400 pour sa sécurité"/>
    <s v="Personnel"/>
    <s v="Office"/>
    <n v="25000"/>
    <x v="14"/>
    <s v="ARCUS"/>
    <s v="17/6/GALFR37"/>
    <s v="Oui"/>
  </r>
  <r>
    <d v="2017-06-30T00:00:00"/>
    <s v="Achat de (2) paquets d'eau pour l'équipe du bureau"/>
    <s v="Personnel"/>
    <s v="Office"/>
    <n v="14000"/>
    <x v="14"/>
    <s v="ARCUS"/>
    <s v="17/6/GALFR40A"/>
    <s v="Oui"/>
  </r>
  <r>
    <d v="2017-06-30T00:00:00"/>
    <s v="Achat (15l) gasoil véhicule personnel E1 pour son transport"/>
    <s v="Transport"/>
    <s v="Investigation"/>
    <n v="120000"/>
    <x v="10"/>
    <s v="ARCUS"/>
    <s v="17/6/GALFR44A"/>
    <s v="Oui"/>
  </r>
  <r>
    <d v="2017-06-30T00:00:00"/>
    <s v="Versement à Saidou Bonus des agents de la police pour la securité de E400 à l'aéroport"/>
    <s v="Bonus"/>
    <s v="Management"/>
    <n v="800000"/>
    <x v="0"/>
    <s v="ARCUS"/>
    <s v="17/6/GALFR41"/>
    <s v="Oui"/>
  </r>
  <r>
    <d v="2017-06-30T00:00:00"/>
    <s v="Frais hébergement (2) nuitées  hôtel BAFILA E17 à forecariat"/>
    <s v="Travel Subsistence"/>
    <s v="Investigation"/>
    <n v="500000"/>
    <x v="6"/>
    <s v="ARCUS"/>
    <s v="17/6/GALFF01985H"/>
    <s v="Oui"/>
  </r>
  <r>
    <d v="2017-06-30T00:00:00"/>
    <s v="Facture  Service Web"/>
    <s v="Bank Fees"/>
    <s v="Office"/>
    <n v="22600"/>
    <x v="7"/>
    <s v="ARCUS"/>
    <s v="17/6/GALF"/>
    <s v="Oui"/>
  </r>
  <r>
    <d v="2017-06-30T00:00:00"/>
    <s v="Taxe Frais Fixe au 30/06/2017"/>
    <s v="Bank Fees"/>
    <s v="Office"/>
    <n v="4576"/>
    <x v="7"/>
    <s v="ARCUS"/>
    <s v="17/6/GALF"/>
    <s v="Oui"/>
  </r>
  <r>
    <d v="2017-06-30T00:00:00"/>
    <s v="Taxe commission decouvert"/>
    <s v="Bank Fees"/>
    <s v="Office"/>
    <n v="4233"/>
    <x v="7"/>
    <s v="ARCUS"/>
    <s v="17/6/GALF"/>
    <s v="Oui"/>
  </r>
  <r>
    <d v="2017-06-30T00:00:00"/>
    <s v="Taxe  Interets DBT  au 30/06/2017"/>
    <s v="Bank Fees"/>
    <s v="Office"/>
    <n v="470"/>
    <x v="7"/>
    <s v="ARCUS"/>
    <s v="17/6/GALF"/>
    <s v="Oui"/>
  </r>
  <r>
    <d v="2017-06-30T00:00:00"/>
    <s v="Interets debiteurs au 30/06/2017"/>
    <s v="Bank Fees"/>
    <s v="Office"/>
    <n v="3618"/>
    <x v="7"/>
    <s v="ARCUS"/>
    <s v="17/6/GALF"/>
    <s v="Oui"/>
  </r>
  <r>
    <d v="2017-06-30T00:00:00"/>
    <s v="Commission de decouvert 30/06/2017"/>
    <s v="Bank Fees"/>
    <s v="Office"/>
    <n v="32560"/>
    <x v="7"/>
    <s v="ARCUS"/>
    <s v="17/6/GALF"/>
    <s v="Oui"/>
  </r>
  <r>
    <d v="2017-06-30T00:00:00"/>
    <s v="Commission Manipulation de Compte 30/06/2017"/>
    <s v="Bank Fees"/>
    <s v="Office"/>
    <n v="25424"/>
    <x v="7"/>
    <s v="ARCUS"/>
    <s v="17/6/GALF"/>
    <s v="Oui"/>
  </r>
  <r>
    <d v="2017-06-30T00:00:00"/>
    <s v="Taxe Frais Fixe au 30/06/2017"/>
    <s v="Bank Fees"/>
    <s v="Office"/>
    <n v="27354"/>
    <x v="11"/>
    <s v="ARCUS"/>
    <s v="17/6/GALF"/>
    <s v="Oui"/>
  </r>
  <r>
    <d v="2017-06-30T00:00:00"/>
    <s v="Commission Manipulation de Compte 30/06/2017"/>
    <s v="Bank Fees"/>
    <s v="Office"/>
    <n v="152017"/>
    <x v="11"/>
    <s v="ARCUS"/>
    <s v="17/6/GALF"/>
    <s v="Oui"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  <r>
    <m/>
    <m/>
    <m/>
    <m/>
    <m/>
    <x v="17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80">
  <r>
    <d v="2017-06-01T00:00:00"/>
    <s v="Taxi maison-bureau Aller retour"/>
    <x v="0"/>
    <x v="0"/>
    <n v="26000"/>
    <s v="Saidou"/>
    <x v="0"/>
    <s v="17/6/GALFR06T"/>
    <s v="Oui"/>
  </r>
  <r>
    <d v="2017-06-01T00:00:00"/>
    <s v="Versement à l'agent Eaux et forets pour frais de consultation et d'ordonnance"/>
    <x v="1"/>
    <x v="1"/>
    <n v="160000"/>
    <s v="Odette"/>
    <x v="1"/>
    <s v="17/6/GALFR17F"/>
    <s v="Oui"/>
  </r>
  <r>
    <d v="2017-06-01T00:00:00"/>
    <s v="Frais de carburant pour opération peau Kankan"/>
    <x v="0"/>
    <x v="2"/>
    <n v="424000"/>
    <s v="Odette"/>
    <x v="1"/>
    <s v="17/6/GALFrsn"/>
    <s v="Oui"/>
  </r>
  <r>
    <d v="2017-06-01T00:00:00"/>
    <s v="food allowAnce"/>
    <x v="2"/>
    <x v="3"/>
    <n v="100000"/>
    <s v="Odette"/>
    <x v="1"/>
    <s v="17/6/GALFR04F"/>
    <s v="Oui"/>
  </r>
  <r>
    <d v="2017-06-01T00:00:00"/>
    <s v="Taxi maison -Bureau AR"/>
    <x v="0"/>
    <x v="3"/>
    <n v="16000"/>
    <s v="Sessou"/>
    <x v="1"/>
    <s v="17/6/GALF"/>
    <s v="Oui"/>
  </r>
  <r>
    <d v="2017-06-01T00:00:00"/>
    <s v="Food allowance journalier"/>
    <x v="2"/>
    <x v="2"/>
    <n v="100000"/>
    <s v="Odette"/>
    <x v="1"/>
    <s v="17/6/GALFR03F"/>
    <s v="Oui"/>
  </r>
  <r>
    <d v="2017-06-01T00:00:00"/>
    <s v=" Taxi moto hotel  galaxi a hotel nabaya"/>
    <x v="0"/>
    <x v="4"/>
    <n v="20000"/>
    <s v="Odette"/>
    <x v="1"/>
    <s v="17/6/GALFR42TE"/>
    <s v="Oui"/>
  </r>
  <r>
    <d v="2017-06-01T00:00:00"/>
    <s v="Taxi moto hotel nabaya hotel galaxi"/>
    <x v="0"/>
    <x v="4"/>
    <n v="20000"/>
    <s v="Odette"/>
    <x v="1"/>
    <s v="17/6/GALFR42TE"/>
    <s v="Oui"/>
  </r>
  <r>
    <d v="2017-06-01T00:00:00"/>
    <s v="Achta carte de recharge pour enquête "/>
    <x v="3"/>
    <x v="4"/>
    <n v="20000"/>
    <s v="Odette"/>
    <x v="1"/>
    <s v="17/6/GALF"/>
    <s v="Oui"/>
  </r>
  <r>
    <d v="2017-06-01T00:00:00"/>
    <s v="Food allowance journaliere"/>
    <x v="2"/>
    <x v="4"/>
    <n v="80000"/>
    <s v="Odette"/>
    <x v="1"/>
    <s v="17/6/GALF"/>
    <s v="Oui"/>
  </r>
  <r>
    <d v="2017-06-01T00:00:00"/>
    <s v="Taxi moto gare routiere hoTel - kankan"/>
    <x v="0"/>
    <x v="4"/>
    <n v="25000"/>
    <s v="E21"/>
    <x v="1"/>
    <s v="17/6/GALFR38TE"/>
    <s v="Oui"/>
  </r>
  <r>
    <d v="2017-06-01T00:00:00"/>
    <s v="Food allowance (1) jour"/>
    <x v="2"/>
    <x v="4"/>
    <n v="80000"/>
    <s v="E21"/>
    <x v="1"/>
    <s v="17/6/GALFR39F"/>
    <s v="Oui"/>
  </r>
  <r>
    <d v="2017-06-01T00:00:00"/>
    <s v="Frais hotel E19 à Kankan pour enquête "/>
    <x v="2"/>
    <x v="4"/>
    <n v="150000"/>
    <s v="Odette"/>
    <x v="1"/>
    <s v="17/6/GALF"/>
    <s v="Oui"/>
  </r>
  <r>
    <d v="2017-06-01T00:00:00"/>
    <s v="Food allowance (1) jour pour enquête à N'Zérékoré"/>
    <x v="2"/>
    <x v="4"/>
    <n v="80000"/>
    <s v="E37"/>
    <x v="1"/>
    <s v="17/6/GALFR35F"/>
    <s v="Oui"/>
  </r>
  <r>
    <d v="2017-06-01T00:00:00"/>
    <s v="Frais d'hôtel (2) nuits à Mamou retour mission d'enquête "/>
    <x v="2"/>
    <x v="4"/>
    <n v="300000"/>
    <s v="E37"/>
    <x v="1"/>
    <s v="17/6/GALFR36H"/>
    <s v="Oui"/>
  </r>
  <r>
    <d v="2017-06-01T00:00:00"/>
    <s v="Paiement facture Internet échéance juin/17"/>
    <x v="4"/>
    <x v="5"/>
    <n v="3000000"/>
    <s v="Moné"/>
    <x v="1"/>
    <s v="17/6/GALFFAC091"/>
    <s v="Oui"/>
  </r>
  <r>
    <d v="2017-06-01T00:00:00"/>
    <s v="Taxi maison-gare routière Dalaba"/>
    <x v="0"/>
    <x v="4"/>
    <n v="15000"/>
    <s v="E17"/>
    <x v="1"/>
    <s v="17/6/GALFR50TU"/>
    <s v="Oui"/>
  </r>
  <r>
    <d v="2017-06-01T00:00:00"/>
    <s v="Transfert crédit Orange à trafiquant"/>
    <x v="5"/>
    <x v="4"/>
    <n v="25000"/>
    <s v="E17"/>
    <x v="1"/>
    <s v="17/6/GALFR46R"/>
    <s v="Oui"/>
  </r>
  <r>
    <d v="2017-06-02T00:00:00"/>
    <s v="Paiement Honaraire Avocat 75% cas Ivoire (Famille Sidimé)"/>
    <x v="6"/>
    <x v="3"/>
    <n v="2625000"/>
    <s v="BPMG GNF"/>
    <x v="1"/>
    <s v="17/6/GALF"/>
    <s v="Oui"/>
  </r>
  <r>
    <d v="2017-06-02T00:00:00"/>
    <s v="Achat carburant 20L"/>
    <x v="0"/>
    <x v="0"/>
    <n v="160000"/>
    <s v="Saidou"/>
    <x v="0"/>
    <s v="17/6/GALFRSNC"/>
    <s v="Oui"/>
  </r>
  <r>
    <d v="2017-06-02T00:00:00"/>
    <s v="Versement a Adjudent chef Mohamed Fodé Keita pour food allowance"/>
    <x v="2"/>
    <x v="2"/>
    <n v="100000"/>
    <s v="Odette"/>
    <x v="1"/>
    <s v="17/6/GALFR06F"/>
    <s v="Oui"/>
  </r>
  <r>
    <d v="2017-06-02T00:00:00"/>
    <s v="versement a Odette pour food allowance"/>
    <x v="2"/>
    <x v="2"/>
    <n v="100000"/>
    <s v="Odette"/>
    <x v="1"/>
    <s v="17/6/GALFR08F"/>
    <s v="Oui"/>
  </r>
  <r>
    <d v="2017-06-02T00:00:00"/>
    <s v="versement a mamadou saliou baldé pour food allowance"/>
    <x v="2"/>
    <x v="2"/>
    <n v="100000"/>
    <s v="Odette"/>
    <x v="1"/>
    <s v="17/6/GALFR10F"/>
    <s v="Oui"/>
  </r>
  <r>
    <d v="2017-06-02T00:00:00"/>
    <s v="Versement food E1"/>
    <x v="2"/>
    <x v="2"/>
    <n v="100000"/>
    <s v="Odette"/>
    <x v="1"/>
    <s v="17/6/GALFR07F"/>
    <s v="Oui"/>
  </r>
  <r>
    <d v="2017-06-02T00:00:00"/>
    <s v="food allowence Baldé"/>
    <x v="2"/>
    <x v="3"/>
    <n v="100000"/>
    <s v="Odette"/>
    <x v="1"/>
    <s v="17/6/GALFR10F"/>
    <s v="Oui"/>
  </r>
  <r>
    <d v="2017-06-02T00:00:00"/>
    <s v="Taxi maison -Bureau AR"/>
    <x v="0"/>
    <x v="3"/>
    <n v="16000"/>
    <s v="Sessou"/>
    <x v="1"/>
    <s v="17/6/GALF"/>
    <s v="Oui"/>
  </r>
  <r>
    <d v="2017-06-02T00:00:00"/>
    <s v="Food allowance journalier E19"/>
    <x v="2"/>
    <x v="2"/>
    <n v="100000"/>
    <s v="Odette"/>
    <x v="1"/>
    <s v="17/6/GALFR03F"/>
    <s v="Oui"/>
  </r>
  <r>
    <d v="2017-06-02T00:00:00"/>
    <s v="Taxi moto hotel nabaya hotel galaxi"/>
    <x v="0"/>
    <x v="4"/>
    <n v="20000"/>
    <s v="Odette"/>
    <x v="1"/>
    <s v="17/6/GALF"/>
    <s v="Oui"/>
  </r>
  <r>
    <d v="2017-06-02T00:00:00"/>
    <s v="Food allowance journaliere Castro"/>
    <x v="2"/>
    <x v="4"/>
    <n v="80000"/>
    <s v="Odette"/>
    <x v="1"/>
    <s v="17/6/GALFR46F"/>
    <s v="Oui"/>
  </r>
  <r>
    <d v="2017-06-02T00:00:00"/>
    <s v="frais hotel à Kankan"/>
    <x v="2"/>
    <x v="4"/>
    <n v="150000"/>
    <s v="Odette"/>
    <x v="1"/>
    <s v="17/6/GALFFSN"/>
    <s v="Oui"/>
  </r>
  <r>
    <d v="2017-06-02T00:00:00"/>
    <s v="taxi conakry-Dalaba"/>
    <x v="0"/>
    <x v="4"/>
    <n v="80000"/>
    <s v="E17"/>
    <x v="1"/>
    <s v="17/6/GALFR47f"/>
    <s v="Oui"/>
  </r>
  <r>
    <d v="2017-06-02T00:00:00"/>
    <s v="Food allowance journaliere "/>
    <x v="2"/>
    <x v="4"/>
    <n v="80000"/>
    <s v="E17"/>
    <x v="1"/>
    <s v="17/6/GALFR39F"/>
    <s v="Oui"/>
  </r>
  <r>
    <d v="2017-06-02T00:00:00"/>
    <s v="Taxi gare routière-maison"/>
    <x v="0"/>
    <x v="4"/>
    <n v="15000"/>
    <s v="E17"/>
    <x v="1"/>
    <s v="17/6/GALFR50E"/>
    <s v="Oui"/>
  </r>
  <r>
    <d v="2017-06-02T00:00:00"/>
    <s v="Taxi moto centre ville kouroussa"/>
    <x v="0"/>
    <x v="4"/>
    <n v="30000"/>
    <s v="E21"/>
    <x v="1"/>
    <s v="17/6/GALFR40TE"/>
    <s v="Oui"/>
  </r>
  <r>
    <d v="2017-06-02T00:00:00"/>
    <s v="Foodallowance"/>
    <x v="2"/>
    <x v="4"/>
    <n v="80000"/>
    <s v="E21"/>
    <x v="1"/>
    <s v="17/6/GALFR41F"/>
    <s v="Oui"/>
  </r>
  <r>
    <d v="2017-06-02T00:00:00"/>
    <s v="Taxi moto hotel gare routiere dabola"/>
    <x v="0"/>
    <x v="4"/>
    <n v="5000"/>
    <s v="E21"/>
    <x v="1"/>
    <s v="17/6/GALFR43TE"/>
    <s v="Oui"/>
  </r>
  <r>
    <d v="2017-06-02T00:00:00"/>
    <s v=" Taxi kouroussa Dabola"/>
    <x v="0"/>
    <x v="4"/>
    <n v="75000"/>
    <s v="E21"/>
    <x v="1"/>
    <s v="17/6/GALFTT"/>
    <s v="Oui"/>
  </r>
  <r>
    <d v="2017-06-02T00:00:00"/>
    <s v="Taxi moto gare routire hotel dabola"/>
    <x v="0"/>
    <x v="4"/>
    <n v="10000"/>
    <s v="E21"/>
    <x v="1"/>
    <s v="17/6/GALF"/>
    <s v="Oui"/>
  </r>
  <r>
    <d v="2017-06-02T00:00:00"/>
    <s v="hotel Dabola"/>
    <x v="2"/>
    <x v="4"/>
    <n v="200000"/>
    <s v="E21"/>
    <x v="1"/>
    <s v="17/6/GALFF01002H"/>
    <s v="Oui"/>
  </r>
  <r>
    <d v="2017-06-02T00:00:00"/>
    <s v="Taxi-moto bureau-centre ville pour retrait"/>
    <x v="0"/>
    <x v="5"/>
    <n v="65000"/>
    <s v="Moné"/>
    <x v="0"/>
    <s v="17/6/GALFR06T"/>
    <s v="Oui"/>
  </r>
  <r>
    <d v="2017-06-02T00:00:00"/>
    <s v="Frais de transfert par orange money (160 000 fg) à E21 en enquête à Kouroussa "/>
    <x v="7"/>
    <x v="5"/>
    <n v="8000"/>
    <s v="Moné"/>
    <x v="0"/>
    <s v="17/6/GALFR0075F"/>
    <s v="Oui"/>
  </r>
  <r>
    <d v="2017-06-02T00:00:00"/>
    <s v="Frais de transfert par orange money (500 000 fg) à E21 en enquête à Badola"/>
    <x v="7"/>
    <x v="5"/>
    <n v="12000"/>
    <s v="Moné"/>
    <x v="0"/>
    <s v="17/6/GALF0076F"/>
    <s v="Oui"/>
  </r>
  <r>
    <d v="2017-06-02T00:00:00"/>
    <s v="Versement à Ibrahima Bah mécanicien achat de plateau, disque d'embrayage pour reparation véhicule perso"/>
    <x v="0"/>
    <x v="5"/>
    <n v="1150000"/>
    <s v="Moné"/>
    <x v="0"/>
    <s v="17/6/GALFR14A"/>
    <s v="Oui"/>
  </r>
  <r>
    <d v="2017-06-02T00:00:00"/>
    <s v="Achat E-recharge pour équipe du bureau"/>
    <x v="3"/>
    <x v="5"/>
    <n v="400000"/>
    <s v="Moné"/>
    <x v="0"/>
    <s v="17/6/GALFR17F"/>
    <s v="Oui"/>
  </r>
  <r>
    <d v="2017-06-03T00:00:00"/>
    <s v="Taxi moto bureau- banque pour arbitrage"/>
    <x v="0"/>
    <x v="0"/>
    <n v="50000"/>
    <s v="Saidou"/>
    <x v="0"/>
    <s v="17/6/GALF37TU"/>
    <s v="Oui"/>
  </r>
  <r>
    <d v="2017-06-03T00:00:00"/>
    <s v="Versement a Adjudent chef Mohamed Fodé Keita pour food allowance"/>
    <x v="2"/>
    <x v="2"/>
    <n v="100000"/>
    <s v="Odette"/>
    <x v="1"/>
    <s v="17/6/GALFR22"/>
    <s v="Oui"/>
  </r>
  <r>
    <d v="2017-06-03T00:00:00"/>
    <s v="versement a Odette pour food allowance"/>
    <x v="2"/>
    <x v="2"/>
    <n v="100000"/>
    <s v="Odette"/>
    <x v="1"/>
    <s v="17/6/GALFR21F"/>
    <s v="Oui"/>
  </r>
  <r>
    <d v="2017-06-03T00:00:00"/>
    <s v="versement a castro pour food allowance"/>
    <x v="2"/>
    <x v="2"/>
    <n v="100000"/>
    <s v="Odette"/>
    <x v="1"/>
    <s v="17/6/GALFR19F"/>
    <s v="Oui"/>
  </r>
  <r>
    <d v="2017-06-03T00:00:00"/>
    <s v="Versement food E1"/>
    <x v="2"/>
    <x v="2"/>
    <n v="100000"/>
    <s v="Odette"/>
    <x v="1"/>
    <s v="17/6/GALFR18F"/>
    <s v="Oui"/>
  </r>
  <r>
    <d v="2017-06-03T00:00:00"/>
    <s v="Frais d'hotel 3 nuitée(4 chambre de 200 000 et 1 Chambre de 300 000)"/>
    <x v="2"/>
    <x v="2"/>
    <n v="3300000"/>
    <s v="Odette"/>
    <x v="1"/>
    <s v="17/6/GALFF509-510H "/>
    <s v="Oui"/>
  </r>
  <r>
    <d v="2017-06-03T00:00:00"/>
    <s v="Frais de carburant pour  kanakna Dalaba"/>
    <x v="0"/>
    <x v="2"/>
    <n v="440000"/>
    <s v="Odette"/>
    <x v="1"/>
    <s v="17/6/GALFr1159c"/>
    <s v="Oui"/>
  </r>
  <r>
    <d v="2017-06-03T00:00:00"/>
    <s v="food allowence E19"/>
    <x v="2"/>
    <x v="3"/>
    <n v="100000"/>
    <s v="Odette"/>
    <x v="1"/>
    <s v="17/6/GALFR20F"/>
    <s v="Oui"/>
  </r>
  <r>
    <d v="2017-06-03T00:00:00"/>
    <s v="Food allowance journalier Castro"/>
    <x v="2"/>
    <x v="2"/>
    <n v="100000"/>
    <s v="Odette"/>
    <x v="1"/>
    <s v="17/6/GALFR19F"/>
    <s v="Oui"/>
  </r>
  <r>
    <d v="2017-06-03T00:00:00"/>
    <s v="taxi moto a la gare voiture"/>
    <x v="0"/>
    <x v="4"/>
    <n v="10000"/>
    <s v="Odette"/>
    <x v="1"/>
    <s v="17/6/GALFR47TE"/>
    <s v="Oui"/>
  </r>
  <r>
    <d v="2017-06-03T00:00:00"/>
    <s v="Kankan  conakry"/>
    <x v="0"/>
    <x v="4"/>
    <n v="160000"/>
    <s v="Odette"/>
    <x v="1"/>
    <s v="17/6/GALF"/>
    <s v="Oui"/>
  </r>
  <r>
    <d v="2017-06-03T00:00:00"/>
    <s v="Food allowance journaliere Baldé"/>
    <x v="2"/>
    <x v="4"/>
    <n v="80000"/>
    <s v="Odette"/>
    <x v="1"/>
    <s v="17/6/GALF44F"/>
    <s v="Oui"/>
  </r>
  <r>
    <d v="2017-06-03T00:00:00"/>
    <s v="Food allowance journaliere"/>
    <x v="2"/>
    <x v="4"/>
    <n v="80000"/>
    <s v="E17"/>
    <x v="1"/>
    <s v="17/6/GALFR40F"/>
    <s v="Oui"/>
  </r>
  <r>
    <d v="2017-06-03T00:00:00"/>
    <s v="Achat rafraichissant pour trafiquant"/>
    <x v="5"/>
    <x v="4"/>
    <n v="40000"/>
    <s v="E17"/>
    <x v="1"/>
    <s v="17/6/GALFR41TB"/>
    <s v="Oui"/>
  </r>
  <r>
    <d v="2017-06-03T00:00:00"/>
    <s v="Taxi moto enquête à Dalaba ville"/>
    <x v="0"/>
    <x v="2"/>
    <n v="20000"/>
    <s v="E17"/>
    <x v="1"/>
    <s v="17/6/GALFR42TE"/>
    <s v="Oui"/>
  </r>
  <r>
    <d v="2017-06-03T00:00:00"/>
    <s v="Taxi moto marché kouroussa -hotel"/>
    <x v="0"/>
    <x v="4"/>
    <n v="5000"/>
    <s v="E21"/>
    <x v="1"/>
    <s v="17/6/GALFR44TE"/>
    <s v="Oui"/>
  </r>
  <r>
    <d v="2017-06-03T00:00:00"/>
    <s v="Taxi Dabola conakry"/>
    <x v="0"/>
    <x v="4"/>
    <n v="100000"/>
    <s v="E21"/>
    <x v="1"/>
    <s v="17/6/GALFTT"/>
    <s v="Oui"/>
  </r>
  <r>
    <d v="2017-06-03T00:00:00"/>
    <s v="Achat de carte de recharge Cellcom"/>
    <x v="3"/>
    <x v="4"/>
    <n v="10000"/>
    <s v="E21"/>
    <x v="1"/>
    <s v="17/6/GALFCR"/>
    <s v="Oui"/>
  </r>
  <r>
    <d v="2017-06-03T00:00:00"/>
    <s v="Foodallowance"/>
    <x v="2"/>
    <x v="4"/>
    <n v="80000"/>
    <s v="E21"/>
    <x v="1"/>
    <s v="17/6/GALFR45F"/>
    <s v="Oui"/>
  </r>
  <r>
    <d v="2017-06-03T00:00:00"/>
    <s v="Achat CAC 1000 dose"/>
    <x v="1"/>
    <x v="1"/>
    <n v="50000"/>
    <s v="E21"/>
    <x v="1"/>
    <s v="17/6/GALFR46TP"/>
    <s v="Oui"/>
  </r>
  <r>
    <d v="2017-06-04T00:00:00"/>
    <s v="Frais Hôtel Tangama à Dalaba"/>
    <x v="2"/>
    <x v="2"/>
    <n v="150000"/>
    <s v="E17"/>
    <x v="1"/>
    <s v="17/6/GALF"/>
    <s v="Oui"/>
  </r>
  <r>
    <d v="2017-06-04T00:00:00"/>
    <s v="Versement a Adjudent chef Mohamed Fodé Keita pour food allowance"/>
    <x v="2"/>
    <x v="2"/>
    <n v="100000"/>
    <s v="Odette"/>
    <x v="1"/>
    <s v="17/6/GALFR24"/>
    <s v="Oui"/>
  </r>
  <r>
    <d v="2017-06-04T00:00:00"/>
    <s v="versement a Odette pour food allowance"/>
    <x v="2"/>
    <x v="2"/>
    <n v="100000"/>
    <s v="Odette"/>
    <x v="1"/>
    <s v="17/6/GALFR25F"/>
    <s v="Oui"/>
  </r>
  <r>
    <d v="2017-06-04T00:00:00"/>
    <s v="Versement food E1"/>
    <x v="2"/>
    <x v="2"/>
    <n v="100000"/>
    <s v="Odette"/>
    <x v="1"/>
    <s v="17/6/GALFR23F"/>
    <s v="Oui"/>
  </r>
  <r>
    <d v="2017-06-04T00:00:00"/>
    <s v="Frais de déplacement taxi centre ville-marché A-R"/>
    <x v="0"/>
    <x v="2"/>
    <n v="20000"/>
    <s v="Odette"/>
    <x v="1"/>
    <s v="17/6/GALFR28T"/>
    <s v="Oui"/>
  </r>
  <r>
    <d v="2017-06-04T00:00:00"/>
    <s v="Frais d'impression et photocopie"/>
    <x v="8"/>
    <x v="5"/>
    <n v="10500"/>
    <s v="Odette"/>
    <x v="1"/>
    <s v="17/6/GALFf23"/>
    <s v="Oui"/>
  </r>
  <r>
    <d v="2017-06-04T00:00:00"/>
    <s v="Frais de reparage pneu vehicule"/>
    <x v="0"/>
    <x v="2"/>
    <n v="10000"/>
    <s v="Odette"/>
    <x v="1"/>
    <s v="17/6/GALFf25"/>
    <s v="Oui"/>
  </r>
  <r>
    <d v="2017-06-04T00:00:00"/>
    <s v="food allowence Castro"/>
    <x v="2"/>
    <x v="2"/>
    <n v="100000"/>
    <s v="Odette"/>
    <x v="1"/>
    <s v="17/6/GALFR27F"/>
    <s v="Oui"/>
  </r>
  <r>
    <d v="2017-06-04T00:00:00"/>
    <s v="Transport section des Eaux et Forets"/>
    <x v="0"/>
    <x v="2"/>
    <n v="15000"/>
    <s v="Odette"/>
    <x v="1"/>
    <s v="17/6/GALF"/>
    <s v="Oui"/>
  </r>
  <r>
    <d v="2017-06-04T00:00:00"/>
    <s v="Trust building"/>
    <x v="9"/>
    <x v="2"/>
    <n v="15000"/>
    <s v="Odette"/>
    <x v="1"/>
    <s v="17/6/GALF"/>
    <s v="Oui"/>
  </r>
  <r>
    <d v="2017-06-04T00:00:00"/>
    <s v="Food allowance journalier Baldé"/>
    <x v="2"/>
    <x v="2"/>
    <n v="100000"/>
    <s v="Odette"/>
    <x v="1"/>
    <s v="17/6/GALFR26F"/>
    <s v="Oui"/>
  </r>
  <r>
    <d v="2017-06-04T00:00:00"/>
    <s v="Food allowance journaliere"/>
    <x v="2"/>
    <x v="2"/>
    <n v="80000"/>
    <s v="E17"/>
    <x v="1"/>
    <s v="17/6/GALFR43F"/>
    <s v="Oui"/>
  </r>
  <r>
    <d v="2017-06-04T00:00:00"/>
    <s v="jus de fruit au restaurant moderne"/>
    <x v="9"/>
    <x v="2"/>
    <n v="25000"/>
    <s v="E17"/>
    <x v="1"/>
    <s v="17/6/GALFR45TB"/>
    <s v="Oui"/>
  </r>
  <r>
    <d v="2017-06-04T00:00:00"/>
    <s v="Taxi moto enquête à Dalaba ville"/>
    <x v="0"/>
    <x v="2"/>
    <n v="20000"/>
    <s v="E17"/>
    <x v="1"/>
    <s v="17/6/GALFR44TE"/>
    <s v="Oui"/>
  </r>
  <r>
    <d v="2017-06-04T00:00:00"/>
    <s v="Frais de transfert  par orange money (2 500 000 fg) à Odette pour l'opération peau de panthère à Dalaba"/>
    <x v="7"/>
    <x v="5"/>
    <n v="46000"/>
    <s v="Moné"/>
    <x v="0"/>
    <s v="17/6/GALFR52F"/>
    <s v="Oui"/>
  </r>
  <r>
    <d v="2017-06-04T00:00:00"/>
    <s v="Frais de transfert  par orange money (1 000 000 fg) à Odette pour l'opération peau de panthère à Dalaba"/>
    <x v="7"/>
    <x v="5"/>
    <n v="20000"/>
    <s v="Moné"/>
    <x v="1"/>
    <s v="17/6/GALFR523F"/>
    <s v="Oui"/>
  </r>
  <r>
    <d v="2017-06-04T00:00:00"/>
    <s v="Transport Moné maison-bureau (dimanche) pour faire de transfert par orange money à Odette en mission à Dalaba pour opération peau de panthère"/>
    <x v="0"/>
    <x v="5"/>
    <n v="30000"/>
    <s v="Moné"/>
    <x v="0"/>
    <s v="17/6/GALFR18TU"/>
    <s v="Oui"/>
  </r>
  <r>
    <d v="2017-06-05T00:00:00"/>
    <s v="Transport Maison-Bureau allée et retour"/>
    <x v="0"/>
    <x v="4"/>
    <n v="15000"/>
    <s v="E37"/>
    <x v="1"/>
    <s v="17/6/GALFR24TU"/>
    <s v="Oui"/>
  </r>
  <r>
    <d v="2017-06-05T00:00:00"/>
    <s v="Taxi moto bureau- Banque centre ville AR"/>
    <x v="0"/>
    <x v="0"/>
    <n v="70000"/>
    <s v="Saidou"/>
    <x v="0"/>
    <s v="17/6/GALFR20TU"/>
    <s v="Oui"/>
  </r>
  <r>
    <d v="2017-06-05T00:00:00"/>
    <s v="Taxi maison-bureau Aller retour"/>
    <x v="0"/>
    <x v="0"/>
    <n v="26000"/>
    <s v="Saidou"/>
    <x v="0"/>
    <s v="17/6/GALFR25TU"/>
    <s v="Oui"/>
  </r>
  <r>
    <d v="2017-06-05T00:00:00"/>
    <s v="Versement a Baldé pour trust builiding et transport"/>
    <x v="9"/>
    <x v="2"/>
    <n v="30000"/>
    <s v="Odette"/>
    <x v="1"/>
    <s v="17/6/GALFR36"/>
    <s v="Oui"/>
  </r>
  <r>
    <d v="2017-06-05T00:00:00"/>
    <s v="Paiement Bonus Agents Eaux et Forets "/>
    <x v="10"/>
    <x v="2"/>
    <n v="2000000"/>
    <s v="Odette"/>
    <x v="1"/>
    <s v="17/6/GALFR30-35B"/>
    <s v="Oui"/>
  </r>
  <r>
    <d v="2017-06-05T00:00:00"/>
    <s v="Paiement bonus gendarme"/>
    <x v="10"/>
    <x v="2"/>
    <n v="250000"/>
    <s v="Odette"/>
    <x v="1"/>
    <s v="17/6/GALFR44b"/>
    <s v="Oui"/>
  </r>
  <r>
    <d v="2017-06-05T00:00:00"/>
    <s v="Versement a Baldé pour frais de carburant"/>
    <x v="0"/>
    <x v="2"/>
    <n v="300000"/>
    <s v="Odette"/>
    <x v="1"/>
    <s v="17/6/GALFrsn"/>
    <s v="Oui"/>
  </r>
  <r>
    <d v="2017-06-05T00:00:00"/>
    <s v="Versement a Adjudent chef Mohamed Fodé Keita pour food allowance"/>
    <x v="2"/>
    <x v="2"/>
    <n v="100000"/>
    <s v="Odette"/>
    <x v="1"/>
    <s v="17/6/GALFR40F"/>
    <s v="Oui"/>
  </r>
  <r>
    <d v="2017-06-05T00:00:00"/>
    <s v="versement a Odette pour food allowance"/>
    <x v="2"/>
    <x v="2"/>
    <n v="100000"/>
    <s v="Odette"/>
    <x v="1"/>
    <s v="17/6/GALFR38F"/>
    <s v="Oui"/>
  </r>
  <r>
    <d v="2017-06-05T00:00:00"/>
    <s v="Versement food E1"/>
    <x v="2"/>
    <x v="2"/>
    <n v="100000"/>
    <s v="Odette"/>
    <x v="1"/>
    <s v="17/6/GALFR37F"/>
    <s v="Oui"/>
  </r>
  <r>
    <d v="2017-06-05T00:00:00"/>
    <s v="Ration journaliere Castro"/>
    <x v="2"/>
    <x v="2"/>
    <n v="100000"/>
    <s v="Odette"/>
    <x v="1"/>
    <s v="17/6/GALFR41F"/>
    <s v="Oui"/>
  </r>
  <r>
    <d v="2017-06-05T00:00:00"/>
    <s v="Taxi moto bureau-bembeto- maison"/>
    <x v="0"/>
    <x v="3"/>
    <n v="30000"/>
    <s v="Sessou"/>
    <x v="1"/>
    <s v="17/6/GALFr16t"/>
    <s v="Oui"/>
  </r>
  <r>
    <d v="2017-06-05T00:00:00"/>
    <s v="Taxi maison -Bureau AR"/>
    <x v="0"/>
    <x v="3"/>
    <n v="16000"/>
    <s v="Sessou"/>
    <x v="1"/>
    <s v="17/6/GALF"/>
    <s v="Oui"/>
  </r>
  <r>
    <d v="2017-06-05T00:00:00"/>
    <s v="Taxi moto taouyah - Oguipar,scan ordre de mission"/>
    <x v="0"/>
    <x v="3"/>
    <n v="45000"/>
    <s v="Sessou"/>
    <x v="1"/>
    <s v="17/6/GALFR19TU"/>
    <s v="Oui"/>
  </r>
  <r>
    <d v="2017-06-05T00:00:00"/>
    <s v="Taxi moto bureau-TPI"/>
    <x v="0"/>
    <x v="3"/>
    <n v="30000"/>
    <s v="Sessou"/>
    <x v="1"/>
    <s v="17/6/GALF"/>
    <s v="Oui"/>
  </r>
  <r>
    <d v="2017-06-05T00:00:00"/>
    <s v="Food allowance journalier Baldé"/>
    <x v="2"/>
    <x v="2"/>
    <n v="100000"/>
    <s v="Odette"/>
    <x v="1"/>
    <s v="17/6/GALFR39F"/>
    <s v="Oui"/>
  </r>
  <r>
    <d v="2017-06-05T00:00:00"/>
    <s v="Transport maison-bureau Aller retour (1) jour Moné"/>
    <x v="0"/>
    <x v="5"/>
    <n v="30000"/>
    <s v="Moné"/>
    <x v="0"/>
    <s v="17/6/GALF"/>
    <s v="Oui"/>
  </r>
  <r>
    <d v="2017-06-05T00:00:00"/>
    <s v="Achat d'une brochure pour le logiciel Word"/>
    <x v="8"/>
    <x v="5"/>
    <n v="15000"/>
    <s v="Tamba"/>
    <x v="1"/>
    <s v="17/6/GALFR24M"/>
    <s v="Oui"/>
  </r>
  <r>
    <d v="2017-06-05T00:00:00"/>
    <s v="Taxi-moto Moné bureau centre ville (BPMG)  pour retrait"/>
    <x v="0"/>
    <x v="5"/>
    <n v="70000"/>
    <s v="Moné"/>
    <x v="0"/>
    <s v="17/6/GALF"/>
    <s v="Oui"/>
  </r>
  <r>
    <d v="2017-06-06T00:00:00"/>
    <s v="Transport Maison-Bureau allée et retour"/>
    <x v="0"/>
    <x v="4"/>
    <n v="15000"/>
    <s v="E37"/>
    <x v="1"/>
    <s v="17/6/GALFR24TU"/>
    <s v="Oui"/>
  </r>
  <r>
    <d v="2017-06-06T00:00:00"/>
    <s v="Taxi moto maison centre ville -bureau"/>
    <x v="0"/>
    <x v="0"/>
    <n v="76000"/>
    <s v="Saidou"/>
    <x v="0"/>
    <s v="17/6/GALFR33TU"/>
    <s v="Oui"/>
  </r>
  <r>
    <d v="2017-06-06T00:00:00"/>
    <s v="Taxi maison-bureau Aller retour"/>
    <x v="0"/>
    <x v="0"/>
    <n v="26000"/>
    <s v="Saidou"/>
    <x v="0"/>
    <s v="17/6/GALF"/>
    <s v="Oui"/>
  </r>
  <r>
    <d v="2017-06-06T00:00:00"/>
    <s v="Frais de Photocopie PV"/>
    <x v="8"/>
    <x v="5"/>
    <n v="10000"/>
    <s v="Odette"/>
    <x v="1"/>
    <s v="17/6/GALFR29TU"/>
    <s v="Oui"/>
  </r>
  <r>
    <d v="2017-06-06T00:00:00"/>
    <s v="versement a Odette pour food allowance"/>
    <x v="2"/>
    <x v="2"/>
    <n v="100000"/>
    <s v="Odette"/>
    <x v="1"/>
    <s v="17/6/GALFR46F"/>
    <s v="Oui"/>
  </r>
  <r>
    <d v="2017-06-06T00:00:00"/>
    <s v="Taxi palais de justice-cyber A-R"/>
    <x v="0"/>
    <x v="3"/>
    <n v="15000"/>
    <s v="Odette"/>
    <x v="1"/>
    <s v="17/6/GALFR47TO"/>
    <s v="Oui"/>
  </r>
  <r>
    <d v="2017-06-06T00:00:00"/>
    <s v="Taxi bureau eaux et forets-Marché A"/>
    <x v="0"/>
    <x v="3"/>
    <n v="6000"/>
    <s v="Odette"/>
    <x v="1"/>
    <s v="17/6/GALFR47TO"/>
    <s v="Oui"/>
  </r>
  <r>
    <d v="2017-06-06T00:00:00"/>
    <s v="Taxi Marché-Restaurant NAFA-hotel"/>
    <x v="0"/>
    <x v="3"/>
    <n v="12000"/>
    <s v="Odette"/>
    <x v="1"/>
    <s v="17/6/GALFR47TO"/>
    <s v="Oui"/>
  </r>
  <r>
    <d v="2017-06-06T00:00:00"/>
    <s v="Taxi hotel-Commissariat A"/>
    <x v="0"/>
    <x v="3"/>
    <n v="6000"/>
    <s v="Odette"/>
    <x v="1"/>
    <s v="17/6/GALFR47TO"/>
    <s v="Oui"/>
  </r>
  <r>
    <d v="2017-06-06T00:00:00"/>
    <s v="Taxi commissariat-Marché"/>
    <x v="0"/>
    <x v="3"/>
    <n v="5000"/>
    <s v="Odette"/>
    <x v="1"/>
    <s v="17/6/GALFR47TO"/>
    <s v="Oui"/>
  </r>
  <r>
    <d v="2017-06-06T00:00:00"/>
    <s v="Taxi marché-Commissariat "/>
    <x v="0"/>
    <x v="3"/>
    <n v="6000"/>
    <s v="Odette"/>
    <x v="1"/>
    <s v="17/6/GALFR47TO"/>
    <s v="Oui"/>
  </r>
  <r>
    <d v="2017-06-06T00:00:00"/>
    <s v="Taxi Commissariat-hotel"/>
    <x v="0"/>
    <x v="3"/>
    <n v="5000"/>
    <s v="Odette"/>
    <x v="1"/>
    <s v="17/6/GALFR47TO"/>
    <s v="Oui"/>
  </r>
  <r>
    <d v="2017-06-06T00:00:00"/>
    <s v="Taxi maison -Bureau AR"/>
    <x v="0"/>
    <x v="3"/>
    <n v="16000"/>
    <s v="Sessou"/>
    <x v="1"/>
    <s v="17/6/GALF"/>
    <s v="Oui"/>
  </r>
  <r>
    <d v="2017-06-06T00:00:00"/>
    <s v="Taxi bureau-maison"/>
    <x v="0"/>
    <x v="4"/>
    <n v="17500"/>
    <s v="E19"/>
    <x v="1"/>
    <s v="17/6/GALFR30TU"/>
    <s v="Oui"/>
  </r>
  <r>
    <d v="2017-06-06T00:00:00"/>
    <s v="Taxi bureau-maison AR"/>
    <x v="0"/>
    <x v="4"/>
    <n v="17500"/>
    <s v="E17"/>
    <x v="1"/>
    <s v="17/6/GALFR31TU"/>
    <s v="Oui"/>
  </r>
  <r>
    <d v="2017-06-06T00:00:00"/>
    <s v="Taxi Bureau-maison"/>
    <x v="0"/>
    <x v="4"/>
    <n v="10000"/>
    <s v="E21"/>
    <x v="1"/>
    <s v="17/6/GALFR32TU"/>
    <s v="Oui"/>
  </r>
  <r>
    <d v="2017-06-06T00:00:00"/>
    <s v="Transport maison-bureau Aller retour (1) jour Moné"/>
    <x v="0"/>
    <x v="5"/>
    <n v="30000"/>
    <s v="Moné"/>
    <x v="0"/>
    <s v="17/6/GALF"/>
    <s v="Oui"/>
  </r>
  <r>
    <d v="2017-06-06T00:00:00"/>
    <s v="Achta de Erecharge pour équipe bureau"/>
    <x v="3"/>
    <x v="5"/>
    <n v="400000"/>
    <s v="Moné"/>
    <x v="0"/>
    <s v="17/6/GALFR26R"/>
    <s v="Oui"/>
  </r>
  <r>
    <d v="2017-06-06T00:00:00"/>
    <s v="Achat de (12) parapluie pour l'quipe du bureau"/>
    <x v="8"/>
    <x v="5"/>
    <n v="360000"/>
    <s v="Moné"/>
    <x v="1"/>
    <s v="17/6/GALFR27A"/>
    <s v="Oui"/>
  </r>
  <r>
    <d v="2017-06-06T00:00:00"/>
    <s v="Achat de (6) manteaux  pour l'quipe du bureau"/>
    <x v="8"/>
    <x v="5"/>
    <n v="720000"/>
    <s v="Moné"/>
    <x v="1"/>
    <s v="17/6/GALFR28A"/>
    <s v="Oui"/>
  </r>
  <r>
    <d v="2017-06-06T00:00:00"/>
    <s v="Paiement facture électricité Bureau"/>
    <x v="11"/>
    <x v="5"/>
    <n v="89890"/>
    <s v="Moné"/>
    <x v="0"/>
    <s v="17/6/GALFR11"/>
    <s v="Oui"/>
  </r>
  <r>
    <d v="2017-06-06T00:00:00"/>
    <s v="Transport maison-centre ville (BPMG)-bureau pour recupération des relevés de banque"/>
    <x v="0"/>
    <x v="5"/>
    <n v="50000"/>
    <s v="Moné"/>
    <x v="0"/>
    <s v="17/6/GALFR29TU"/>
    <s v="Oui"/>
  </r>
  <r>
    <d v="2017-06-06T00:00:00"/>
    <s v="Achta de (10) chrono de classeur pour bureau"/>
    <x v="8"/>
    <x v="5"/>
    <n v="153000"/>
    <s v="Moné"/>
    <x v="1"/>
    <s v="17/6/GALFF174041A"/>
    <s v="Oui"/>
  </r>
  <r>
    <d v="2017-06-06T00:00:00"/>
    <s v="Frais de transfert  par orange money (2 000 000 fg) à Odette pour l'opération peau de panthère à Dalaba"/>
    <x v="7"/>
    <x v="5"/>
    <n v="34000"/>
    <s v="Moné"/>
    <x v="0"/>
    <s v="17/6/GALFR78F"/>
    <s v="Oui"/>
  </r>
  <r>
    <d v="2017-06-06T00:00:00"/>
    <s v="Paiement Salaire E21 mai/17"/>
    <x v="1"/>
    <x v="4"/>
    <n v="1523750"/>
    <s v="Moné"/>
    <x v="1"/>
    <s v="17/6/GALFS21"/>
    <s v="Oui"/>
  </r>
  <r>
    <d v="2017-06-06T00:00:00"/>
    <s v="Paiement prime E17 mai/17"/>
    <x v="1"/>
    <x v="4"/>
    <n v="600000"/>
    <s v="Moné"/>
    <x v="1"/>
    <s v="17/6/GALFP17"/>
    <s v="Oui"/>
  </r>
  <r>
    <d v="2017-06-06T00:00:00"/>
    <s v="Paiement prime E19 mai/17"/>
    <x v="1"/>
    <x v="4"/>
    <n v="600000"/>
    <s v="Moné"/>
    <x v="1"/>
    <s v="17/6/GALFP19"/>
    <s v="Oui"/>
  </r>
  <r>
    <d v="2017-06-06T00:00:00"/>
    <s v="Paiement prime E37 mai/17"/>
    <x v="1"/>
    <x v="4"/>
    <n v="600000"/>
    <s v="Moné"/>
    <x v="1"/>
    <s v="17/6/GALFP37"/>
    <s v="Oui"/>
  </r>
  <r>
    <d v="2017-06-06T00:00:00"/>
    <s v="Versement à E1 pour achat de (15) de gasoil véh perso pour son transport de la semaine"/>
    <x v="0"/>
    <x v="4"/>
    <n v="120000"/>
    <s v="E1"/>
    <x v="1"/>
    <s v="17/6/GALFRC"/>
    <s v="Oui"/>
  </r>
  <r>
    <d v="2017-06-06T00:00:00"/>
    <s v="Frais de Virement sur compte GALF par EAGLE"/>
    <x v="12"/>
    <x v="5"/>
    <n v="3699059"/>
    <s v="BPMG USD"/>
    <x v="1"/>
    <s v="17/6/GALF"/>
    <s v="Oui"/>
  </r>
  <r>
    <d v="2017-06-07T00:00:00"/>
    <s v="Transport Maison-Bureau allée et retour"/>
    <x v="0"/>
    <x v="4"/>
    <n v="15000"/>
    <s v="E37"/>
    <x v="1"/>
    <s v="17/6/GALFR24TU"/>
    <s v="Oui"/>
  </r>
  <r>
    <d v="2017-06-07T00:00:00"/>
    <s v="Taxi maison-bureau Aller retour"/>
    <x v="0"/>
    <x v="0"/>
    <n v="26000"/>
    <s v="Saidou"/>
    <x v="0"/>
    <s v="17/6/GALF"/>
    <s v="Oui"/>
  </r>
  <r>
    <d v="2017-06-07T00:00:00"/>
    <s v="versement a Odette pour food allowance"/>
    <x v="2"/>
    <x v="3"/>
    <n v="100000"/>
    <s v="Odette"/>
    <x v="1"/>
    <s v="17/6/GALFR49F"/>
    <s v="Oui"/>
  </r>
  <r>
    <d v="2017-06-07T00:00:00"/>
    <s v="Taxi Hotel-Justice de paix A-R"/>
    <x v="0"/>
    <x v="3"/>
    <n v="10000"/>
    <s v="Odette"/>
    <x v="1"/>
    <s v="17/6/GALFR50E"/>
    <s v="Oui"/>
  </r>
  <r>
    <d v="2017-06-07T00:00:00"/>
    <s v=" frais de taxi deferrement "/>
    <x v="0"/>
    <x v="3"/>
    <n v="100000"/>
    <s v="Odette"/>
    <x v="1"/>
    <s v="17/6/GALF"/>
    <s v="Oui"/>
  </r>
  <r>
    <d v="2017-06-07T00:00:00"/>
    <s v="transport maison-bureau. Aller et retour"/>
    <x v="0"/>
    <x v="3"/>
    <n v="8000"/>
    <s v="Baldé"/>
    <x v="1"/>
    <s v="17/6/GALFR38TF"/>
    <s v="Oui"/>
  </r>
  <r>
    <d v="2017-06-07T00:00:00"/>
    <s v="Taxi maison -Bureau AR"/>
    <x v="0"/>
    <x v="3"/>
    <n v="16000"/>
    <s v="Sessou"/>
    <x v="1"/>
    <s v="17/6/GALF"/>
    <s v="Oui"/>
  </r>
  <r>
    <d v="2017-06-07T00:00:00"/>
    <s v="taxi bureau-MEEF-TPI-bureau"/>
    <x v="0"/>
    <x v="3"/>
    <n v="60000"/>
    <s v="Sessou"/>
    <x v="1"/>
    <s v="17/6/GALFR36"/>
    <s v="Oui"/>
  </r>
  <r>
    <d v="2017-06-07T00:00:00"/>
    <s v="Food allowance journalier Castro"/>
    <x v="2"/>
    <x v="2"/>
    <n v="100000"/>
    <s v="Odette"/>
    <x v="1"/>
    <s v="17/6/GALFR48F"/>
    <s v="Oui"/>
  </r>
  <r>
    <d v="2017-06-07T00:00:00"/>
    <s v="Taxi bureau-maison"/>
    <x v="0"/>
    <x v="4"/>
    <n v="17500"/>
    <s v="E19"/>
    <x v="1"/>
    <s v="17/6/GALF"/>
    <s v="Oui"/>
  </r>
  <r>
    <d v="2017-06-07T00:00:00"/>
    <s v="Taxi bureau-maison AR"/>
    <x v="0"/>
    <x v="4"/>
    <n v="17500"/>
    <s v="E17"/>
    <x v="1"/>
    <s v="17/6/GALFR31TU"/>
    <s v="Oui"/>
  </r>
  <r>
    <d v="2017-06-07T00:00:00"/>
    <s v="Taxi Bureau-maison"/>
    <x v="0"/>
    <x v="4"/>
    <n v="10000"/>
    <s v="E21"/>
    <x v="1"/>
    <s v="17/6/GALFR32TU"/>
    <s v="Oui"/>
  </r>
  <r>
    <d v="2017-06-07T00:00:00"/>
    <s v="Taxi-moto bureau-centre ville aller retour pour retrait"/>
    <x v="0"/>
    <x v="5"/>
    <n v="70000"/>
    <s v="Moné"/>
    <x v="0"/>
    <s v="17/6/GALFR34TU"/>
    <s v="Oui"/>
  </r>
  <r>
    <d v="2017-06-07T00:00:00"/>
    <s v="Paiement Bonus E17 pour l'opération peau de panthère à Dalaba"/>
    <x v="10"/>
    <x v="2"/>
    <n v="2000000"/>
    <s v="Moné"/>
    <x v="0"/>
    <s v="17/6/GALFR35BO"/>
    <s v="Oui"/>
  </r>
  <r>
    <d v="2017-06-07T00:00:00"/>
    <s v="Paiement facture location véhicule (6) jours pour opération à Kankan et Dalaba "/>
    <x v="0"/>
    <x v="5"/>
    <n v="5100000"/>
    <s v="Moné"/>
    <x v="1"/>
    <s v="17/6/GALFF1265L"/>
    <s v="Oui"/>
  </r>
  <r>
    <d v="2017-06-07T00:00:00"/>
    <s v="Transport maison-bureau Aller retour (1) jour Moné"/>
    <x v="0"/>
    <x v="5"/>
    <n v="30000"/>
    <s v="Moné"/>
    <x v="0"/>
    <s v="17/6/GALF"/>
    <s v="Oui"/>
  </r>
  <r>
    <d v="2017-06-07T00:00:00"/>
    <s v="Achat de carte de recharge Cellcom pour E1 pour enquête"/>
    <x v="3"/>
    <x v="4"/>
    <n v="20000"/>
    <s v="E1"/>
    <x v="0"/>
    <s v="17/6/GALFR40R"/>
    <s v="Oui"/>
  </r>
  <r>
    <d v="2017-06-08T00:00:00"/>
    <s v="Transport Maison-Bureau allée et retour"/>
    <x v="0"/>
    <x v="4"/>
    <n v="15000"/>
    <s v="E37"/>
    <x v="1"/>
    <s v="17/6/GALFR24TU"/>
    <s v="Oui"/>
  </r>
  <r>
    <d v="2017-06-08T00:00:00"/>
    <s v="Taxi maison-bureau Aller retour"/>
    <x v="0"/>
    <x v="6"/>
    <n v="10000"/>
    <s v="Tamba"/>
    <x v="1"/>
    <s v="17/6/GALFR41"/>
    <s v="Oui"/>
  </r>
  <r>
    <d v="2017-06-08T00:00:00"/>
    <s v="Versement à E1 pour achat d'un telephone ITEL"/>
    <x v="13"/>
    <x v="4"/>
    <n v="750000"/>
    <s v="E1"/>
    <x v="1"/>
    <s v="17/6/GALFRSN"/>
    <s v="Oui"/>
  </r>
  <r>
    <d v="2017-06-08T00:00:00"/>
    <s v="Taxi maison-bureau Aller retour"/>
    <x v="0"/>
    <x v="0"/>
    <n v="26000"/>
    <s v="Saidou"/>
    <x v="0"/>
    <s v="17/6/GALF"/>
    <s v="Oui"/>
  </r>
  <r>
    <d v="2017-06-08T00:00:00"/>
    <s v="Versement frais d'hotel pour 3 nuitée (4 chambres de 200 000.une chambre a 300 000 "/>
    <x v="0"/>
    <x v="3"/>
    <n v="2100000"/>
    <s v="Odette"/>
    <x v="1"/>
    <s v="17/6/GALFF39H"/>
    <s v="Oui"/>
  </r>
  <r>
    <d v="2017-06-08T00:00:00"/>
    <s v="Versement frais d'hotel pour 3 nuitée(2 Chambre de 200 000)"/>
    <x v="0"/>
    <x v="3"/>
    <n v="1200000"/>
    <s v="Odette"/>
    <x v="1"/>
    <s v="17/6/GALFF41-42h"/>
    <s v="Oui"/>
  </r>
  <r>
    <d v="2017-06-08T00:00:00"/>
    <s v="Frais de taxi Dalaba-Mamou A"/>
    <x v="0"/>
    <x v="3"/>
    <n v="40000"/>
    <s v="Odette"/>
    <x v="1"/>
    <s v="17/6/GALF"/>
    <s v="Oui"/>
  </r>
  <r>
    <d v="2017-06-08T00:00:00"/>
    <s v="versement a Odette pour food allowance"/>
    <x v="2"/>
    <x v="3"/>
    <n v="100000"/>
    <s v="Odette"/>
    <x v="1"/>
    <s v="17/6/GALF"/>
    <s v="Oui"/>
  </r>
  <r>
    <d v="2017-06-08T00:00:00"/>
    <s v="Frais de taxi Hotel gares routière"/>
    <x v="0"/>
    <x v="3"/>
    <n v="5000"/>
    <s v="Odette"/>
    <x v="1"/>
    <s v="17/6/GALF"/>
    <s v="Oui"/>
  </r>
  <r>
    <d v="2017-06-08T00:00:00"/>
    <s v="Frais de taxi Mamou-Conakry"/>
    <x v="0"/>
    <x v="3"/>
    <n v="120000"/>
    <s v="Odette"/>
    <x v="1"/>
    <s v="17/6/GALFtt"/>
    <s v="Oui"/>
  </r>
  <r>
    <d v="2017-06-08T00:00:00"/>
    <s v="Versement a Castro pour frais de transport "/>
    <x v="0"/>
    <x v="3"/>
    <n v="20000"/>
    <s v="Odette"/>
    <x v="1"/>
    <s v="17/6/GALF"/>
    <s v="Oui"/>
  </r>
  <r>
    <d v="2017-06-08T00:00:00"/>
    <s v="Versement a Odette pour Frais de Deplacement ENCO 5- Ratoma"/>
    <x v="0"/>
    <x v="3"/>
    <n v="50000"/>
    <s v="Odette"/>
    <x v="1"/>
    <s v="17/6/GALF"/>
    <s v="Oui"/>
  </r>
  <r>
    <d v="2017-06-08T00:00:00"/>
    <s v="transport maison-bureau. Aller et retour"/>
    <x v="0"/>
    <x v="3"/>
    <n v="8000"/>
    <s v="Baldé"/>
    <x v="1"/>
    <s v="17/6/GALFR38TF"/>
    <s v="Oui"/>
  </r>
  <r>
    <d v="2017-06-08T00:00:00"/>
    <s v="Taxi maison -Bureau AR"/>
    <x v="0"/>
    <x v="3"/>
    <n v="16000"/>
    <s v="Sessou"/>
    <x v="1"/>
    <s v="17/6/GALF"/>
    <s v="Oui"/>
  </r>
  <r>
    <d v="2017-06-08T00:00:00"/>
    <s v="taxi moto DNEF-AJ-Cabinet Me sovogui(lettre de constitution)"/>
    <x v="0"/>
    <x v="3"/>
    <n v="70000"/>
    <s v="Sessou"/>
    <x v="1"/>
    <s v="17/6/GALFR45TU"/>
    <s v="Oui"/>
  </r>
  <r>
    <d v="2017-06-08T00:00:00"/>
    <s v="Food allowance journalier Castro"/>
    <x v="2"/>
    <x v="2"/>
    <n v="100000"/>
    <s v="Odette"/>
    <x v="1"/>
    <s v="17/6/GALF"/>
    <s v="Oui"/>
  </r>
  <r>
    <d v="2017-06-08T00:00:00"/>
    <s v="Transport carrefour cimenterie-maison"/>
    <x v="0"/>
    <x v="2"/>
    <n v="20000"/>
    <s v="Odette"/>
    <x v="1"/>
    <s v="17/6/GALF"/>
    <s v="Oui"/>
  </r>
  <r>
    <d v="2017-06-08T00:00:00"/>
    <s v="Taxi bureau-maison"/>
    <x v="0"/>
    <x v="4"/>
    <n v="17500"/>
    <s v="E19"/>
    <x v="1"/>
    <s v="17/6/GALF"/>
    <s v="Oui"/>
  </r>
  <r>
    <d v="2017-06-08T00:00:00"/>
    <s v="Taxi bureau-maison AR"/>
    <x v="0"/>
    <x v="4"/>
    <n v="17500"/>
    <s v="E17"/>
    <x v="1"/>
    <s v="17/6/GALFR31TU"/>
    <s v="Oui"/>
  </r>
  <r>
    <d v="2017-06-08T00:00:00"/>
    <s v="Taxi Bureau-maison"/>
    <x v="0"/>
    <x v="4"/>
    <n v="10000"/>
    <s v="E21"/>
    <x v="1"/>
    <s v="17/6/GALFR32TU"/>
    <s v="Oui"/>
  </r>
  <r>
    <d v="2017-06-08T00:00:00"/>
    <s v="Transport maison-bureau Aller retour (1) jour Moné"/>
    <x v="0"/>
    <x v="5"/>
    <n v="30000"/>
    <s v="Moné"/>
    <x v="1"/>
    <s v="17/6/GALF"/>
    <s v="Oui"/>
  </r>
  <r>
    <d v="2017-06-09T00:00:00"/>
    <s v="Achat carburant 20L pour opération pangolins"/>
    <x v="0"/>
    <x v="0"/>
    <n v="160000"/>
    <s v="Saidou"/>
    <x v="0"/>
    <s v="17/6/GALFRCSN"/>
    <s v="Oui"/>
  </r>
  <r>
    <d v="2017-06-09T00:00:00"/>
    <s v="transport maison-bureau. Aller et retour"/>
    <x v="0"/>
    <x v="3"/>
    <n v="8000"/>
    <s v="Baldé"/>
    <x v="1"/>
    <s v="17/6/GALFR38TF"/>
    <s v="Oui"/>
  </r>
  <r>
    <d v="2017-06-09T00:00:00"/>
    <s v="Taxi maison -Bureau AR"/>
    <x v="0"/>
    <x v="3"/>
    <n v="16000"/>
    <s v="Sessou"/>
    <x v="1"/>
    <s v="17/6/GALF"/>
    <s v="Oui"/>
  </r>
  <r>
    <d v="2017-06-09T00:00:00"/>
    <s v="Taxi bureau-aéroport"/>
    <x v="0"/>
    <x v="3"/>
    <n v="15000"/>
    <s v="Sessou"/>
    <x v="1"/>
    <s v="17/6/GALFR46TU"/>
    <s v="Oui"/>
  </r>
  <r>
    <d v="2017-06-09T00:00:00"/>
    <s v="Taxi bureau-maison"/>
    <x v="0"/>
    <x v="4"/>
    <n v="17500"/>
    <s v="E19"/>
    <x v="1"/>
    <s v="17/6/GALF"/>
    <s v="Oui"/>
  </r>
  <r>
    <d v="2017-06-09T00:00:00"/>
    <s v="Taxi bureau-maison AR"/>
    <x v="0"/>
    <x v="4"/>
    <n v="17500"/>
    <s v="E17"/>
    <x v="1"/>
    <s v="17/6/GALFR31TU"/>
    <s v="Oui"/>
  </r>
  <r>
    <d v="2017-06-09T00:00:00"/>
    <s v="Transport Maison-Bureau allée et retour"/>
    <x v="0"/>
    <x v="4"/>
    <n v="15000"/>
    <s v="E37"/>
    <x v="1"/>
    <s v="17/6/GALFR24TU"/>
    <s v="Oui"/>
  </r>
  <r>
    <d v="2017-06-09T00:00:00"/>
    <s v="Taxi Bureau-maison"/>
    <x v="0"/>
    <x v="4"/>
    <n v="10000"/>
    <s v="E21"/>
    <x v="1"/>
    <s v="17/6/GALFR32TU"/>
    <s v="Oui"/>
  </r>
  <r>
    <d v="2017-06-09T00:00:00"/>
    <s v="Transport maison-bureau Aller retour (1) jour Moné"/>
    <x v="0"/>
    <x v="5"/>
    <n v="30000"/>
    <s v="Moné"/>
    <x v="1"/>
    <s v="17/6/GALF"/>
    <s v="Oui"/>
  </r>
  <r>
    <d v="2017-06-09T00:00:00"/>
    <s v="Taxi-moto bureau-Aéroport-centre ville (BPMG)(Aéroport-bureau Moné"/>
    <x v="0"/>
    <x v="5"/>
    <n v="85000"/>
    <s v="Moné"/>
    <x v="1"/>
    <s v="17/6/GALFR47TU"/>
    <s v="Oui"/>
  </r>
  <r>
    <d v="2017-06-09T00:00:00"/>
    <s v="Paiement frais de deplacement taxi-ville Aéroport-DNEFcentre-ville pour l'opération écaille de panolin"/>
    <x v="0"/>
    <x v="5"/>
    <n v="180000"/>
    <s v="Moné"/>
    <x v="0"/>
    <s v="17/6/GALFR48D"/>
    <s v="Oui"/>
  </r>
  <r>
    <d v="2017-06-09T00:00:00"/>
    <s v="Versement à Mamadou Diakité pour achat de 20l de carbureau pour l'opération de pangolin à l'Aéroport"/>
    <x v="0"/>
    <x v="2"/>
    <n v="160000"/>
    <s v="Moné"/>
    <x v="1"/>
    <s v="17/6/GALFR01c"/>
    <s v="Oui"/>
  </r>
  <r>
    <d v="2017-06-09T00:00:00"/>
    <s v="Achat E-recharge pour équipe du bureau"/>
    <x v="3"/>
    <x v="5"/>
    <n v="400000"/>
    <s v="Moné"/>
    <x v="1"/>
    <s v="17/6/GALFR02R"/>
    <s v="Oui"/>
  </r>
  <r>
    <d v="2017-06-09T00:00:00"/>
    <s v="Versement à E1 complement achat d'un telephone ITEL "/>
    <x v="13"/>
    <x v="5"/>
    <n v="80000"/>
    <s v="E1"/>
    <x v="1"/>
    <s v="17/6/GALFFSN"/>
    <s v="Oui"/>
  </r>
  <r>
    <d v="2017-06-09T00:00:00"/>
    <s v="Taxi maison-bureau Aller retour"/>
    <x v="0"/>
    <x v="6"/>
    <n v="10000"/>
    <s v="Tamba"/>
    <x v="1"/>
    <s v="17/6/GALFR41"/>
    <s v="Oui"/>
  </r>
  <r>
    <d v="2017-06-09T00:00:00"/>
    <s v="Versement à Baldé frais de visa de Nicolas"/>
    <x v="14"/>
    <x v="5"/>
    <n v="180000"/>
    <s v="Moné"/>
    <x v="0"/>
    <s v="17/6/GALFR07FV"/>
    <s v="Oui"/>
  </r>
  <r>
    <d v="2017-06-09T00:00:00"/>
    <s v="Frais de fonctionnement Moné pour la semaine"/>
    <x v="0"/>
    <x v="5"/>
    <n v="150000"/>
    <s v="Moné"/>
    <x v="1"/>
    <s v="17/6/GALFR08TU"/>
    <s v="Oui"/>
  </r>
  <r>
    <d v="2017-06-11T00:00:00"/>
    <s v="Transport E1 Conakry-N'Zérékoré pour enquête"/>
    <x v="0"/>
    <x v="4"/>
    <n v="250000"/>
    <s v="E1"/>
    <x v="0"/>
    <s v="17/6/GALFR1TE"/>
    <s v="Oui"/>
  </r>
  <r>
    <d v="2017-06-11T00:00:00"/>
    <s v="Food allowance E1 (1) jour à N'Zérékoré pour enquête "/>
    <x v="2"/>
    <x v="4"/>
    <n v="100000"/>
    <s v="E1"/>
    <x v="0"/>
    <s v="17/6/GALFR2F"/>
    <s v="Oui"/>
  </r>
  <r>
    <d v="2017-06-11T00:00:00"/>
    <s v="Frais hôtel  E1 à Linsan E1 voyage Conakry-N'Zérékoré pour enquête"/>
    <x v="2"/>
    <x v="4"/>
    <n v="200000"/>
    <s v="E1"/>
    <x v="0"/>
    <s v="17/6/GALFR3TE"/>
    <s v="Oui"/>
  </r>
  <r>
    <d v="2017-06-12T00:00:00"/>
    <s v="Taxi bureau-maison"/>
    <x v="0"/>
    <x v="4"/>
    <n v="15000"/>
    <s v="E19"/>
    <x v="1"/>
    <s v="17/6/GALFR30TU"/>
    <s v="Oui"/>
  </r>
  <r>
    <d v="2017-06-12T00:00:00"/>
    <s v="Taxi bureau-maison AR"/>
    <x v="0"/>
    <x v="4"/>
    <n v="15000"/>
    <s v="E17"/>
    <x v="1"/>
    <s v="17/6/GALFR"/>
    <s v="Oui"/>
  </r>
  <r>
    <d v="2017-06-12T00:00:00"/>
    <s v="Achata de carte de recharge MTN"/>
    <x v="0"/>
    <x v="4"/>
    <n v="15000"/>
    <s v="E37"/>
    <x v="1"/>
    <s v="17/6/GALFR26TU"/>
    <s v="Oui"/>
  </r>
  <r>
    <d v="2017-06-12T00:00:00"/>
    <s v="transport maison-bureau. Aller et retour"/>
    <x v="0"/>
    <x v="3"/>
    <n v="8000"/>
    <s v="Baldé"/>
    <x v="1"/>
    <s v="17/6/GALFR"/>
    <s v="Oui"/>
  </r>
  <r>
    <d v="2017-06-12T00:00:00"/>
    <s v="Transport bureau-Ministère de la sécurité-cabinet de Me sovogui Aller et retour "/>
    <x v="0"/>
    <x v="3"/>
    <n v="70000"/>
    <s v="Baldé"/>
    <x v="1"/>
    <s v="17/6/GALFTT15TU"/>
    <s v="Oui"/>
  </r>
  <r>
    <d v="2017-06-12T00:00:00"/>
    <s v="Taxi maison-Bureau A/R"/>
    <x v="0"/>
    <x v="3"/>
    <n v="21000"/>
    <s v="Odette"/>
    <x v="1"/>
    <s v="17/6/GALF"/>
    <s v="Oui"/>
  </r>
  <r>
    <d v="2017-06-12T00:00:00"/>
    <s v="Taxi maison -Bureau AR"/>
    <x v="0"/>
    <x v="3"/>
    <n v="16000"/>
    <s v="Sessou"/>
    <x v="1"/>
    <s v="17/6/GALF"/>
    <s v="Oui"/>
  </r>
  <r>
    <d v="2017-06-12T00:00:00"/>
    <s v="taxi moto maision -gare routière(suivi d'audience kindia)"/>
    <x v="0"/>
    <x v="3"/>
    <n v="15000"/>
    <s v="Sessou"/>
    <x v="1"/>
    <s v="17/6/GALFR05TU"/>
    <s v="Oui"/>
  </r>
  <r>
    <d v="2017-06-12T00:00:00"/>
    <s v="transport conakry-kindia"/>
    <x v="0"/>
    <x v="3"/>
    <n v="25000"/>
    <s v="Sessou"/>
    <x v="1"/>
    <s v="17/6/GALFTV"/>
    <s v="Oui"/>
  </r>
  <r>
    <d v="2017-06-12T00:00:00"/>
    <s v="Food allowance (1) jour pour suivi Audiance cas peau de panthère à Kindia"/>
    <x v="2"/>
    <x v="3"/>
    <n v="100000"/>
    <s v="Sessou"/>
    <x v="1"/>
    <s v="17/6/GALF04F"/>
    <s v="Oui"/>
  </r>
  <r>
    <d v="2017-06-12T00:00:00"/>
    <s v="Taxi gare routière kindia-l'hotel suivi Audiance cas peau de panthère à Kindia"/>
    <x v="0"/>
    <x v="3"/>
    <n v="15000"/>
    <s v="Sessou"/>
    <x v="1"/>
    <s v="17/6/GALFR06TU"/>
    <s v="Oui"/>
  </r>
  <r>
    <d v="2017-06-12T00:00:00"/>
    <s v="Paiement à mr Camara pour les frais de brochure sur le logiciel word"/>
    <x v="8"/>
    <x v="5"/>
    <n v="50000"/>
    <s v="Tamba"/>
    <x v="1"/>
    <s v="17/6/GALFR39D"/>
    <s v="Oui"/>
  </r>
  <r>
    <d v="2017-06-12T00:00:00"/>
    <s v="Taxi maison-bureau( aller et retour)"/>
    <x v="0"/>
    <x v="6"/>
    <n v="10000"/>
    <s v="Tamba"/>
    <x v="1"/>
    <s v="17/6/GALFR10TU"/>
    <s v="Oui"/>
  </r>
  <r>
    <d v="2017-06-12T00:00:00"/>
    <s v="Taxi moto bureau- Inerpol- agence Orange- bureau"/>
    <x v="0"/>
    <x v="0"/>
    <n v="70000"/>
    <s v="Saidou"/>
    <x v="1"/>
    <s v="17/6/GALFR09TU"/>
    <s v="Oui"/>
  </r>
  <r>
    <d v="2017-06-12T00:00:00"/>
    <s v="Taxi Bureau-maison"/>
    <x v="0"/>
    <x v="4"/>
    <n v="10000"/>
    <s v="E21"/>
    <x v="1"/>
    <s v="17/6/GALFR32TU"/>
    <s v="Oui"/>
  </r>
  <r>
    <d v="2017-06-12T00:00:00"/>
    <s v="Remboursement Mamadou Alpha diallo Transfert E-recharge pour l'équipe du bureau"/>
    <x v="3"/>
    <x v="5"/>
    <n v="400000"/>
    <s v="Moné"/>
    <x v="1"/>
    <s v="17/6/GALFR03ECh"/>
    <s v="Oui"/>
  </r>
  <r>
    <d v="2017-06-12T00:00:00"/>
    <s v="Paiement frais de poubelle mai/17 pour ramassage d'ordure du bureau"/>
    <x v="15"/>
    <x v="5"/>
    <n v="75000"/>
    <s v="Moné"/>
    <x v="1"/>
    <s v="17/6/GALFR02PME"/>
    <s v="Oui"/>
  </r>
  <r>
    <d v="2017-06-12T00:00:00"/>
    <s v="Paiement 25% Honoraire Avocat pour suivi juridique cas de peau panthère à Dalaba"/>
    <x v="6"/>
    <x v="3"/>
    <n v="1750000"/>
    <s v="Moné"/>
    <x v="1"/>
    <s v="17/6/GALFR01H"/>
    <s v="Oui"/>
  </r>
  <r>
    <d v="2017-06-12T00:00:00"/>
    <s v="Paiement Bonus Fodé Mohamed Keita pour opéraion peau de panthère Dalaba"/>
    <x v="10"/>
    <x v="2"/>
    <n v="500000"/>
    <s v="Moné"/>
    <x v="1"/>
    <s v="17/6/GALFR02BO"/>
    <s v="Oui"/>
  </r>
  <r>
    <d v="2017-06-12T00:00:00"/>
    <s v="Remboursement à 100% frais médicaux de E19"/>
    <x v="1"/>
    <x v="1"/>
    <n v="514000"/>
    <s v="E19"/>
    <x v="1"/>
    <s v="17/6/GALFF142A"/>
    <s v="Oui"/>
  </r>
  <r>
    <d v="2017-06-12T00:00:00"/>
    <s v="Remboursement à Baldé Frais de photocopie document juridique"/>
    <x v="8"/>
    <x v="5"/>
    <n v="3000"/>
    <s v="Baldé"/>
    <x v="1"/>
    <s v="17/6/GALFR16S"/>
    <s v="Oui"/>
  </r>
  <r>
    <d v="2017-06-12T00:00:00"/>
    <s v="Remboursement  à Baldé complement transport  bureau-centre ville "/>
    <x v="0"/>
    <x v="3"/>
    <n v="10000"/>
    <s v="Baldé"/>
    <x v="1"/>
    <s v="17/6/GALFTT17TU"/>
    <s v="Oui"/>
  </r>
  <r>
    <d v="2017-06-12T00:00:00"/>
    <s v="Food allowance  E1 (1) voyage à N'Zérékoré -Sérédou pour enquête"/>
    <x v="0"/>
    <x v="4"/>
    <n v="100000"/>
    <s v="E1"/>
    <x v="0"/>
    <s v="17/6/GALFR4TE"/>
    <s v="Oui"/>
  </r>
  <r>
    <d v="2017-06-12T00:00:00"/>
    <s v="Transport Faranah-N'Zérékoré pour enquête"/>
    <x v="0"/>
    <x v="4"/>
    <n v="120000"/>
    <s v="E1"/>
    <x v="1"/>
    <s v="17/6/GALFR5TU"/>
    <s v="Oui"/>
  </r>
  <r>
    <d v="2017-06-13T00:00:00"/>
    <s v="Taxi bureau-maison"/>
    <x v="0"/>
    <x v="4"/>
    <n v="15000"/>
    <s v="E19"/>
    <x v="1"/>
    <s v="17/6/GALFR28TU"/>
    <s v="Oui"/>
  </r>
  <r>
    <d v="2017-06-13T00:00:00"/>
    <s v="Taxi bureau-maison AR"/>
    <x v="0"/>
    <x v="4"/>
    <n v="15000"/>
    <s v="E17"/>
    <x v="1"/>
    <s v="17/6/GALFR23TU"/>
    <s v="Oui"/>
  </r>
  <r>
    <d v="2017-06-13T00:00:00"/>
    <s v="Taxi bureau-Enco5 -Sangoya et Enta pour enquête journalière"/>
    <x v="0"/>
    <x v="4"/>
    <n v="20000"/>
    <s v="E17"/>
    <x v="1"/>
    <s v="17/6/GALFR22TE"/>
    <s v="Oui"/>
  </r>
  <r>
    <d v="2017-06-13T00:00:00"/>
    <s v="Achat d'une puce celcom pour enquête journière"/>
    <x v="3"/>
    <x v="4"/>
    <n v="5000"/>
    <s v="E17"/>
    <x v="1"/>
    <s v="17/6/GALFR"/>
    <s v="Oui"/>
  </r>
  <r>
    <d v="2017-06-13T00:00:00"/>
    <s v="Transport Maison-Bureau"/>
    <x v="0"/>
    <x v="4"/>
    <n v="15000"/>
    <s v="E37"/>
    <x v="1"/>
    <s v="17/6/GALFR26TU"/>
    <s v="Oui"/>
  </r>
  <r>
    <d v="2017-06-13T00:00:00"/>
    <s v="Taxi maison-bureau A/R"/>
    <x v="0"/>
    <x v="3"/>
    <n v="30000"/>
    <s v="Castro"/>
    <x v="1"/>
    <s v="17/6/GALF"/>
    <s v="Oui"/>
  </r>
  <r>
    <d v="2017-06-13T00:00:00"/>
    <s v="Taxi bureau-serproma pour le suivi de l'évolution de la convention d'établissement de WARA"/>
    <x v="0"/>
    <x v="3"/>
    <n v="30000"/>
    <s v="Castro"/>
    <x v="1"/>
    <s v="17/6/GALFR25TU"/>
    <s v="Oui"/>
  </r>
  <r>
    <d v="2017-06-13T00:00:00"/>
    <s v="Transport maison-bureau. Aller et retour"/>
    <x v="0"/>
    <x v="3"/>
    <n v="8000"/>
    <s v="Baldé"/>
    <x v="1"/>
    <s v="17/6/GALFRT"/>
    <s v="Oui"/>
  </r>
  <r>
    <d v="2017-06-13T00:00:00"/>
    <s v="Taxi-moto Odette Bureau-aéroport pour recuperation d'un certificat d'origine"/>
    <x v="0"/>
    <x v="3"/>
    <n v="20000"/>
    <s v="Odette"/>
    <x v="1"/>
    <s v="17/6/GALF27TU"/>
    <s v="Oui"/>
  </r>
  <r>
    <d v="2017-06-13T00:00:00"/>
    <s v="Taxi maison-Bureau A/R"/>
    <x v="0"/>
    <x v="3"/>
    <n v="21000"/>
    <s v="Odette"/>
    <x v="1"/>
    <s v="17/6/GALF"/>
    <s v="Oui"/>
  </r>
  <r>
    <d v="2017-06-13T00:00:00"/>
    <s v="Frais d'hôtel (1) nuits à Kindia pour suivi Audiance cas peau de panthère "/>
    <x v="2"/>
    <x v="3"/>
    <n v="250000"/>
    <s v="Sessou"/>
    <x v="1"/>
    <s v="17/6/GALFF28H"/>
    <s v="Oui"/>
  </r>
  <r>
    <d v="2017-06-13T00:00:00"/>
    <s v="versement à Me Lansana Bayo camara pour suivi d'audiencecas peau de panthère à kindia"/>
    <x v="2"/>
    <x v="3"/>
    <n v="530000"/>
    <s v="Sessou"/>
    <x v="1"/>
    <s v="17/6/GALFR01F"/>
    <s v="Oui"/>
  </r>
  <r>
    <d v="2017-06-13T00:00:00"/>
    <s v="Taxi moto hotel-TPI Kindia-restaurant-tpi-gare  suivi Audiance cas peau de panthère à Kindia"/>
    <x v="0"/>
    <x v="3"/>
    <n v="10000"/>
    <s v="Sessou"/>
    <x v="1"/>
    <s v="17/6/GALFR07TU"/>
    <s v="Oui"/>
  </r>
  <r>
    <d v="2017-06-13T00:00:00"/>
    <s v="Frais d'hôtel (1) nuits à Kindia pour suivi Audiance cas peau de panthère "/>
    <x v="2"/>
    <x v="3"/>
    <n v="100000"/>
    <s v="Sessou"/>
    <x v="1"/>
    <s v="17/6/GALF04F"/>
    <s v="Oui"/>
  </r>
  <r>
    <d v="2017-06-13T00:00:00"/>
    <s v="Taxi gare routière kindia-conakry suivi Audiance cas peau de panthère à Kindia"/>
    <x v="0"/>
    <x v="3"/>
    <n v="25000"/>
    <s v="Sessou"/>
    <x v="1"/>
    <s v="17/6/GALFR03TV"/>
    <s v="Oui"/>
  </r>
  <r>
    <d v="2017-06-13T00:00:00"/>
    <s v="Taxi moto gare routière bembeto-maison retour suivi Audiance cas peau de panthère à Kindia"/>
    <x v="0"/>
    <x v="3"/>
    <n v="20000"/>
    <s v="Sessou"/>
    <x v="1"/>
    <s v="17/6/GALFR08TU"/>
    <s v="Oui"/>
  </r>
  <r>
    <d v="2017-06-13T00:00:00"/>
    <s v="Taxi maison-bureau( aller et retour)"/>
    <x v="0"/>
    <x v="6"/>
    <n v="10000"/>
    <s v="Tamba"/>
    <x v="1"/>
    <s v="17/6/GALFR10TU"/>
    <s v="Oui"/>
  </r>
  <r>
    <d v="2017-06-13T00:00:00"/>
    <s v="paiement bonus media à www,guineemail,com cas peaux de panthères à Dalaba"/>
    <x v="10"/>
    <x v="6"/>
    <n v="100000"/>
    <s v="Tamba"/>
    <x v="1"/>
    <s v="17/6/GALFR05BM"/>
    <s v="Oui"/>
  </r>
  <r>
    <d v="2017-06-13T00:00:00"/>
    <s v="paiement bonus à www,leverificateur,net cas peaux à dalaba"/>
    <x v="10"/>
    <x v="6"/>
    <n v="100000"/>
    <s v="Tamba"/>
    <x v="1"/>
    <s v="17/6/GALFR06BM"/>
    <s v="Oui"/>
  </r>
  <r>
    <d v="2017-06-13T00:00:00"/>
    <s v="paiement bonus à www,femmesafricaines,com cas peaux dalaba"/>
    <x v="10"/>
    <x v="6"/>
    <n v="100000"/>
    <s v="Tamba"/>
    <x v="1"/>
    <s v="17/6/GALFR07BM"/>
    <s v="Oui"/>
  </r>
  <r>
    <d v="2017-06-13T00:00:00"/>
    <s v="paiement bonus à www,leprojecteurguinee,com cas peaux dalaba"/>
    <x v="10"/>
    <x v="6"/>
    <n v="100000"/>
    <s v="Tamba"/>
    <x v="1"/>
    <s v="17/6/GALFR08BM"/>
    <s v="Oui"/>
  </r>
  <r>
    <d v="2017-06-13T00:00:00"/>
    <s v="paiement bonus à www,guineelive,com cas peaux dalaba"/>
    <x v="10"/>
    <x v="6"/>
    <n v="100000"/>
    <s v="Tamba"/>
    <x v="1"/>
    <s v="17/6/GALFR09BM"/>
    <s v="Oui"/>
  </r>
  <r>
    <d v="2017-06-13T00:00:00"/>
    <s v="paiement bonus à www,guineeprogres,com cas peaux panthère dalaba"/>
    <x v="10"/>
    <x v="6"/>
    <n v="100000"/>
    <s v="Tamba"/>
    <x v="1"/>
    <s v="17/6/GALFR10BM"/>
    <s v="Oui"/>
  </r>
  <r>
    <d v="2017-06-13T00:00:00"/>
    <s v="paiement bonus à www,guineematin,com cas peaux de panthère dalaba"/>
    <x v="10"/>
    <x v="6"/>
    <n v="100000"/>
    <s v="Tamba"/>
    <x v="1"/>
    <s v="17/6/GALFR11BM"/>
    <s v="Oui"/>
  </r>
  <r>
    <d v="2017-06-13T00:00:00"/>
    <s v="paiement bonus à www,visionguinee,info cas peaux dalaba"/>
    <x v="10"/>
    <x v="6"/>
    <n v="100000"/>
    <s v="Tamba"/>
    <x v="1"/>
    <s v="17/6/GALFR12BM"/>
    <s v="Oui"/>
  </r>
  <r>
    <d v="2017-06-13T00:00:00"/>
    <s v="paiement bonus à www,kibarounews,com cas peaux dalaba"/>
    <x v="10"/>
    <x v="6"/>
    <n v="100000"/>
    <s v="Tamba"/>
    <x v="1"/>
    <s v="17/6/GALFR13BM"/>
    <s v="Oui"/>
  </r>
  <r>
    <d v="2017-06-13T00:00:00"/>
    <s v="paiement bonus à www,africanewsmag,com cas peaux dalaba"/>
    <x v="10"/>
    <x v="6"/>
    <n v="100000"/>
    <s v="Tamba"/>
    <x v="1"/>
    <s v="17/6/GALFR14BM"/>
    <s v="Oui"/>
  </r>
  <r>
    <d v="2017-06-13T00:00:00"/>
    <s v="Taxi moto nureau- DNEF-UNOPS-Bureau AR"/>
    <x v="0"/>
    <x v="0"/>
    <n v="70000"/>
    <s v="Saidou"/>
    <x v="1"/>
    <s v="17/6/GALFR21TU"/>
    <s v="Oui"/>
  </r>
  <r>
    <d v="2017-06-13T00:00:00"/>
    <s v="Taxi Bureau-maison"/>
    <x v="0"/>
    <x v="4"/>
    <n v="10000"/>
    <s v="E21"/>
    <x v="1"/>
    <s v="17/6/GALFR20TU"/>
    <s v="Oui"/>
  </r>
  <r>
    <d v="2017-06-13T00:00:00"/>
    <s v="Paiement frais de document pour la conventiond'établissement de Wara à Serproma"/>
    <x v="15"/>
    <x v="5"/>
    <n v="400000"/>
    <s v="Moné"/>
    <x v="1"/>
    <s v="17/6/GALFR48CE"/>
    <s v="Oui"/>
  </r>
  <r>
    <d v="2017-06-13T00:00:00"/>
    <s v="Taxi-moto Baldé bureau-Ministère de la sécurité pour la recupération du visa de NICOLA"/>
    <x v="0"/>
    <x v="3"/>
    <n v="60000"/>
    <s v="Baldé"/>
    <x v="1"/>
    <s v="17/6/GALFR26TU"/>
    <s v="Oui"/>
  </r>
  <r>
    <d v="2017-06-13T00:00:00"/>
    <s v="Remboursement à Barry achat  (20l) essence véh perso pour le transport de la semaine"/>
    <x v="0"/>
    <x v="0"/>
    <n v="160000"/>
    <s v="Saidou"/>
    <x v="1"/>
    <s v="17/6/GALFR021809C"/>
    <s v="Oui"/>
  </r>
  <r>
    <d v="2017-06-13T00:00:00"/>
    <s v="Transport E21 bureau-Dixinn-Camayenne pour enquête"/>
    <x v="0"/>
    <x v="4"/>
    <n v="20000"/>
    <s v="E21"/>
    <x v="1"/>
    <s v="17/6/GALFR19TU"/>
    <s v="Oui"/>
  </r>
  <r>
    <d v="2017-06-13T00:00:00"/>
    <s v="Taxi moto bureau-Ministère de la sécurité pour recupérer visa de Nicola"/>
    <x v="0"/>
    <x v="3"/>
    <n v="60000"/>
    <s v="Baldé"/>
    <x v="0"/>
    <s v="17/6/GALFR26TU"/>
    <s v="Oui"/>
  </r>
  <r>
    <d v="2017-06-13T00:00:00"/>
    <s v="Food allowance E1 (1) jour à Macenta pour enquête "/>
    <x v="2"/>
    <x v="4"/>
    <n v="100000"/>
    <s v="E1"/>
    <x v="0"/>
    <s v="17/6/GALFR6F"/>
    <s v="Oui"/>
  </r>
  <r>
    <d v="2017-06-13T00:00:00"/>
    <s v="Frais hôtel Jannette Kouloubo BEAVOGUI (1) nuitée E1 "/>
    <x v="2"/>
    <x v="4"/>
    <n v="200000"/>
    <s v="E1"/>
    <x v="0"/>
    <s v="17/6/GALFF8H"/>
    <s v="Oui"/>
  </r>
  <r>
    <d v="2017-06-13T00:00:00"/>
    <s v="Taxi-moto gare routière hôtel E1 pour enquête à N'Zérékoré"/>
    <x v="0"/>
    <x v="4"/>
    <n v="5000"/>
    <s v="E1"/>
    <x v="0"/>
    <s v="17/6/GALFR6TE"/>
    <s v="Oui"/>
  </r>
  <r>
    <d v="2017-06-13T00:00:00"/>
    <s v="Achat de produits pharmaceutique (Thiobactin, Ardepal plus, Medvit cp, Doliprane cp, Zesen cp) pour E1"/>
    <x v="1"/>
    <x v="1"/>
    <n v="439500"/>
    <s v="E1"/>
    <x v="0"/>
    <s v="17/6/GALFF19A"/>
    <s v="Oui"/>
  </r>
  <r>
    <d v="2017-06-14T00:00:00"/>
    <s v="Taxi bureau-maison"/>
    <x v="0"/>
    <x v="4"/>
    <n v="15000"/>
    <s v="E19"/>
    <x v="1"/>
    <s v="17/6/GALFR28TU"/>
    <s v="Oui"/>
  </r>
  <r>
    <d v="2017-06-14T00:00:00"/>
    <s v="Taxi bureau-maison AR"/>
    <x v="0"/>
    <x v="4"/>
    <n v="15000"/>
    <s v="E17"/>
    <x v="1"/>
    <s v="17/6/GALFR22TE"/>
    <s v="Oui"/>
  </r>
  <r>
    <d v="2017-06-14T00:00:00"/>
    <s v="Transport Maison-bureau"/>
    <x v="0"/>
    <x v="4"/>
    <n v="15000"/>
    <s v="E37"/>
    <x v="1"/>
    <s v="17/6/GALFR26TU"/>
    <s v="Oui"/>
  </r>
  <r>
    <d v="2017-06-14T00:00:00"/>
    <s v="Taxi bureau maison A/R"/>
    <x v="0"/>
    <x v="3"/>
    <n v="30000"/>
    <s v="Castro"/>
    <x v="1"/>
    <s v="17/6/GALF"/>
    <s v="Oui"/>
  </r>
  <r>
    <d v="2017-06-14T00:00:00"/>
    <s v="transport maison-bureau. Aller et retour"/>
    <x v="0"/>
    <x v="3"/>
    <n v="8000"/>
    <s v="Baldé"/>
    <x v="1"/>
    <s v="17/6/GALFR38TU"/>
    <s v="Oui"/>
  </r>
  <r>
    <d v="2017-06-14T00:00:00"/>
    <s v="Taxi maison-Bureau A/R"/>
    <x v="0"/>
    <x v="3"/>
    <n v="21000"/>
    <s v="Odette"/>
    <x v="1"/>
    <s v="17/6/GALF"/>
    <s v="Oui"/>
  </r>
  <r>
    <d v="2017-06-14T00:00:00"/>
    <s v="Taxi maison -Bureau AR"/>
    <x v="0"/>
    <x v="3"/>
    <n v="16000"/>
    <s v="Sessou"/>
    <x v="1"/>
    <s v="17/6/GALFR10TU"/>
    <s v="Oui"/>
  </r>
  <r>
    <d v="2017-06-14T00:00:00"/>
    <s v="Taxi maison-bureau( aller et retour)"/>
    <x v="0"/>
    <x v="6"/>
    <n v="10000"/>
    <s v="Tamba"/>
    <x v="1"/>
    <s v="17/6/GALFR10TU"/>
    <s v="Oui"/>
  </r>
  <r>
    <d v="2017-06-14T00:00:00"/>
    <s v="paiement bonus à www,guineenews,org cas peaux panthère dalaba"/>
    <x v="10"/>
    <x v="6"/>
    <n v="100000"/>
    <s v="Tamba"/>
    <x v="1"/>
    <s v="17/6/GALFR02BM"/>
    <s v="Oui"/>
  </r>
  <r>
    <d v="2017-06-14T00:00:00"/>
    <s v="paiement bonus à la radio espace fm pour un reportage sur le cas peaux panthère dalaba "/>
    <x v="10"/>
    <x v="6"/>
    <n v="100000"/>
    <s v="Tamba"/>
    <x v="1"/>
    <s v="17/6/GALFR03BM"/>
    <s v="Oui"/>
  </r>
  <r>
    <d v="2017-06-14T00:00:00"/>
    <s v="paiement bonus à la radio espace fouta pour un reportage en langue poulard sur le cas peaux de panthère dalaba"/>
    <x v="10"/>
    <x v="6"/>
    <n v="100000"/>
    <s v="Tamba"/>
    <x v="1"/>
    <s v="17/6/GALFR04BM"/>
    <s v="Oui"/>
  </r>
  <r>
    <d v="2017-06-14T00:00:00"/>
    <s v="Taxi moto nureau- DNEF-UNOPS-Bureau AR"/>
    <x v="0"/>
    <x v="0"/>
    <n v="70000"/>
    <s v="Saidou"/>
    <x v="1"/>
    <s v="17/6/GALFR30TU"/>
    <s v="Oui"/>
  </r>
  <r>
    <d v="2017-06-14T00:00:00"/>
    <s v="Frais parking aeroport"/>
    <x v="0"/>
    <x v="0"/>
    <n v="5000"/>
    <s v="Saidou"/>
    <x v="1"/>
    <s v="17/6/GALFR"/>
    <s v="Oui"/>
  </r>
  <r>
    <d v="2017-06-14T00:00:00"/>
    <s v="Achat carburant (5) litres d'essence pour la réception e NICOLAS à L'Aéroport"/>
    <x v="0"/>
    <x v="0"/>
    <n v="40000"/>
    <s v="Saidou"/>
    <x v="1"/>
    <s v="17/6/GALFR32TU"/>
    <s v="Oui"/>
  </r>
  <r>
    <d v="2017-06-14T00:00:00"/>
    <s v="Versement à E400 pour food allowance 2 jours"/>
    <x v="2"/>
    <x v="0"/>
    <n v="240000"/>
    <s v="Saidou"/>
    <x v="1"/>
    <s v="17/6/GALFR34FA"/>
    <s v="Oui"/>
  </r>
  <r>
    <d v="2017-06-14T00:00:00"/>
    <s v="Achat 2 pack d'eau pour le bureau"/>
    <x v="1"/>
    <x v="5"/>
    <n v="14000"/>
    <s v="Saidou"/>
    <x v="1"/>
    <s v="17/6/GALFR33A"/>
    <s v="Oui"/>
  </r>
  <r>
    <d v="2017-06-14T00:00:00"/>
    <s v="Taxi Bureau-maison"/>
    <x v="0"/>
    <x v="4"/>
    <n v="10000"/>
    <s v="E21"/>
    <x v="1"/>
    <s v="17/6/GALFR20TU"/>
    <s v="Oui"/>
  </r>
  <r>
    <d v="2017-06-14T00:00:00"/>
    <s v="Food allowance E1 (1) jour à N'Zérékoré pour enquête "/>
    <x v="2"/>
    <x v="4"/>
    <n v="100000"/>
    <s v="E1"/>
    <x v="0"/>
    <s v="17/6/GALFRF"/>
    <s v="Oui"/>
  </r>
  <r>
    <d v="2017-06-15T00:00:00"/>
    <s v="Achat carburant 20L pour transport maison-bureau et deplacement ville"/>
    <x v="0"/>
    <x v="0"/>
    <n v="160000"/>
    <s v="Saidou"/>
    <x v="1"/>
    <s v="17/6/GALFR021958C"/>
    <s v="Oui"/>
  </r>
  <r>
    <d v="2017-06-15T00:00:00"/>
    <s v="Taxi bureau-maison"/>
    <x v="0"/>
    <x v="4"/>
    <n v="15000"/>
    <s v="E19"/>
    <x v="1"/>
    <s v="17/6/GALFR28TU"/>
    <s v="Oui"/>
  </r>
  <r>
    <d v="2017-06-15T00:00:00"/>
    <s v="Transport Maison-Bureau"/>
    <x v="0"/>
    <x v="4"/>
    <n v="15000"/>
    <s v="E37"/>
    <x v="1"/>
    <s v="17/6/GALFR26TU"/>
    <s v="Oui"/>
  </r>
  <r>
    <d v="2017-06-15T00:00:00"/>
    <s v="AchAt de carte de recharge MTN pour enquête"/>
    <x v="3"/>
    <x v="4"/>
    <n v="20000"/>
    <s v="E37"/>
    <x v="1"/>
    <s v="17/6/GALFR35Rch"/>
    <s v="Oui"/>
  </r>
  <r>
    <d v="2017-06-15T00:00:00"/>
    <s v="Transport du Bureau-Matoto-Enta-Sonfonia-Bureau"/>
    <x v="0"/>
    <x v="4"/>
    <n v="20000"/>
    <s v="E37"/>
    <x v="1"/>
    <s v="17/6/GALFR39TU"/>
    <s v="Oui"/>
  </r>
  <r>
    <d v="2017-06-15T00:00:00"/>
    <s v="Taxi bureau maison A/R"/>
    <x v="0"/>
    <x v="3"/>
    <n v="30000"/>
    <s v="Castro"/>
    <x v="1"/>
    <s v="17/6/GALFR43TU"/>
    <s v="Oui"/>
  </r>
  <r>
    <d v="2017-06-15T00:00:00"/>
    <s v="Taxi bureau Ministère de la sécurité pour dépôt réquisition des numéros à l'Inspecteur "/>
    <x v="0"/>
    <x v="3"/>
    <n v="60000"/>
    <s v="Castro"/>
    <x v="1"/>
    <s v="17/6/GALFR40TU"/>
    <s v="Oui"/>
  </r>
  <r>
    <d v="2017-06-15T00:00:00"/>
    <s v="transport maison-bureau. Aller et retour"/>
    <x v="0"/>
    <x v="3"/>
    <n v="8000"/>
    <s v="Baldé"/>
    <x v="1"/>
    <s v="17/6/GALFR38TU"/>
    <s v="Oui"/>
  </r>
  <r>
    <d v="2017-06-15T00:00:00"/>
    <s v="Taxi maison-Bureau A/R"/>
    <x v="0"/>
    <x v="3"/>
    <n v="21000"/>
    <s v="Odette"/>
    <x v="1"/>
    <s v="17/6/GALF"/>
    <s v="Oui"/>
  </r>
  <r>
    <d v="2017-06-15T00:00:00"/>
    <s v="Taxi maison -Bureau AR"/>
    <x v="0"/>
    <x v="3"/>
    <n v="16000"/>
    <s v="Sessou"/>
    <x v="1"/>
    <s v="17/6/GALFR10TU"/>
    <s v="Oui"/>
  </r>
  <r>
    <d v="2017-06-15T00:00:00"/>
    <s v="Taxi maison-bureau( aller et retour)"/>
    <x v="0"/>
    <x v="6"/>
    <n v="10000"/>
    <s v="Tamba"/>
    <x v="1"/>
    <s v="17/6/GALFR10TU"/>
    <s v="Oui"/>
  </r>
  <r>
    <d v="2017-06-15T00:00:00"/>
    <s v="Taxi maison en ville et bureau pour récuperer les journaux"/>
    <x v="0"/>
    <x v="6"/>
    <n v="30000"/>
    <s v="Tamba"/>
    <x v="1"/>
    <s v="17/6/GALFR08TU"/>
    <s v="Oui"/>
  </r>
  <r>
    <d v="2017-06-15T00:00:00"/>
    <s v="Taxi -Tannerie enco5 -Yibamya pour enquête"/>
    <x v="0"/>
    <x v="4"/>
    <n v="20000"/>
    <s v="E21"/>
    <x v="1"/>
    <s v="17/6/GALFR50TE"/>
    <s v="Oui"/>
  </r>
  <r>
    <d v="2017-06-15T00:00:00"/>
    <s v="Taxi Bureau-maison"/>
    <x v="0"/>
    <x v="4"/>
    <n v="10000"/>
    <s v="E21"/>
    <x v="1"/>
    <s v="17/6/GALFR20TU"/>
    <s v="Oui"/>
  </r>
  <r>
    <d v="2017-06-15T00:00:00"/>
    <s v="Taxi bureau-maison AR"/>
    <x v="0"/>
    <x v="4"/>
    <n v="15000"/>
    <s v="E17"/>
    <x v="1"/>
    <s v="17/6/GALFR22TE"/>
    <s v="Oui"/>
  </r>
  <r>
    <d v="2017-06-15T00:00:00"/>
    <s v="Paiement RTS Avril 2017"/>
    <x v="1"/>
    <x v="5"/>
    <n v="462500"/>
    <s v="BPMG GNF"/>
    <x v="1"/>
    <s v="17/6/GALF"/>
    <s v="Oui"/>
  </r>
  <r>
    <d v="2017-06-15T00:00:00"/>
    <s v="Frais certification  chèque RTS par la BPMG GNF"/>
    <x v="12"/>
    <x v="5"/>
    <n v="56500"/>
    <s v="BPMG GNF"/>
    <x v="1"/>
    <s v="17/6/GALF"/>
    <s v="Oui"/>
  </r>
  <r>
    <d v="2017-06-15T00:00:00"/>
    <s v="Frais de transport Moné Bureau-centre ville (BPMG) pour retrait"/>
    <x v="0"/>
    <x v="5"/>
    <n v="70000"/>
    <s v="Moné"/>
    <x v="1"/>
    <s v="17/6/GALF36TU"/>
    <s v="Oui"/>
  </r>
  <r>
    <d v="2017-06-15T00:00:00"/>
    <s v="Achat de (4) cartouches d'encre tonner Laser 210 A pour imprimante du bureau"/>
    <x v="8"/>
    <x v="5"/>
    <n v="3000000"/>
    <s v="Moné"/>
    <x v="1"/>
    <s v="17/6/GALFF174139"/>
    <s v="Oui"/>
  </r>
  <r>
    <d v="2017-06-15T00:00:00"/>
    <s v="Achat de (2) paquets de bloc note A5"/>
    <x v="8"/>
    <x v="5"/>
    <n v="60000"/>
    <s v="Moné"/>
    <x v="1"/>
    <s v="17/6/GALF"/>
    <s v="Oui"/>
  </r>
  <r>
    <d v="2017-06-15T00:00:00"/>
    <s v="Paiement Food Allowance (10) jours pour E400"/>
    <x v="2"/>
    <x v="4"/>
    <n v="1200000"/>
    <s v="Moné"/>
    <x v="1"/>
    <s v="17/6/GALFR45FA"/>
    <s v="Oui"/>
  </r>
  <r>
    <d v="2017-06-15T00:00:00"/>
    <s v="Taxi  E19 Bureau-Bonfi pour enquête "/>
    <x v="0"/>
    <x v="4"/>
    <n v="15000"/>
    <s v="E19"/>
    <x v="1"/>
    <s v="17/6/GALFR41TU"/>
    <s v="Oui"/>
  </r>
  <r>
    <d v="2017-06-15T00:00:00"/>
    <s v="Versement à E21 pour achat d'une puce pour E400"/>
    <x v="3"/>
    <x v="4"/>
    <n v="20000"/>
    <s v="E21"/>
    <x v="1"/>
    <s v="17/6/GALFR37"/>
    <s v="Oui"/>
  </r>
  <r>
    <d v="2017-06-15T00:00:00"/>
    <s v="Transport  E21 pour achat d'une puce pour E400"/>
    <x v="0"/>
    <x v="4"/>
    <n v="10000"/>
    <s v="E21"/>
    <x v="1"/>
    <s v="17/6/GALFR38TU"/>
    <s v="Oui"/>
  </r>
  <r>
    <d v="2017-06-15T00:00:00"/>
    <s v="Food allowance E1 (1) jour à N'Zérékoré pour enquête "/>
    <x v="2"/>
    <x v="4"/>
    <n v="100000"/>
    <s v="E1"/>
    <x v="0"/>
    <s v="17/6/GALFR10F"/>
    <s v="Oui"/>
  </r>
  <r>
    <d v="2017-06-16T00:00:00"/>
    <s v="Taxi bureau-maison"/>
    <x v="0"/>
    <x v="4"/>
    <n v="15000"/>
    <s v="E19"/>
    <x v="1"/>
    <s v="17/6/GALFR28TU"/>
    <s v="Oui"/>
  </r>
  <r>
    <d v="2017-06-16T00:00:00"/>
    <s v="Taxi bureau-cosa-aller-retour"/>
    <x v="0"/>
    <x v="4"/>
    <n v="10000"/>
    <s v="E19"/>
    <x v="1"/>
    <s v="17/6/GALFR28TU"/>
    <s v="Oui"/>
  </r>
  <r>
    <d v="2017-06-16T00:00:00"/>
    <s v="Achat de carte de recharge  Cellcom pour enquête"/>
    <x v="3"/>
    <x v="4"/>
    <n v="5000"/>
    <s v="E19"/>
    <x v="1"/>
    <s v="17/6/GALFR05Rech"/>
    <s v="Oui"/>
  </r>
  <r>
    <d v="2017-06-16T00:00:00"/>
    <s v="Taxi bureau-Enco5 -Sangoyaet  Kilomètre km36 AR"/>
    <x v="0"/>
    <x v="4"/>
    <n v="27000"/>
    <s v="E17"/>
    <x v="1"/>
    <s v="17/6/GALFR46TU"/>
    <s v="Oui"/>
  </r>
  <r>
    <d v="2017-06-16T00:00:00"/>
    <s v="Transport Maison-Bureau"/>
    <x v="0"/>
    <x v="4"/>
    <n v="15000"/>
    <s v="E37"/>
    <x v="1"/>
    <s v="17/6/GALFR26TU"/>
    <s v="Oui"/>
  </r>
  <r>
    <d v="2017-06-16T00:00:00"/>
    <s v="Transport Bureau-Enta"/>
    <x v="0"/>
    <x v="4"/>
    <n v="20000"/>
    <s v="E37"/>
    <x v="1"/>
    <s v="17/6/GALFR48TU"/>
    <s v="Oui"/>
  </r>
  <r>
    <d v="2017-06-16T00:00:00"/>
    <s v="Taxi bureau maison A/R"/>
    <x v="0"/>
    <x v="3"/>
    <n v="30000"/>
    <s v="Castro"/>
    <x v="1"/>
    <s v="17/6/GALFR43TU"/>
    <s v="Oui"/>
  </r>
  <r>
    <d v="2017-06-16T00:00:00"/>
    <s v="Taxi bureau-radio soleil fm pour une emission"/>
    <x v="0"/>
    <x v="3"/>
    <n v="30000"/>
    <s v="Castro"/>
    <x v="1"/>
    <s v="17/6/GALFR09TU"/>
    <s v="Oui"/>
  </r>
  <r>
    <d v="2017-06-16T00:00:00"/>
    <s v="transport maison-bureau. Aller et retour"/>
    <x v="0"/>
    <x v="3"/>
    <n v="8000"/>
    <s v="Baldé"/>
    <x v="1"/>
    <s v="17/6/GALFR38TU"/>
    <s v="Oui"/>
  </r>
  <r>
    <d v="2017-06-16T00:00:00"/>
    <s v="Taxi maison-Bureau A/R"/>
    <x v="0"/>
    <x v="3"/>
    <n v="21000"/>
    <s v="Odette"/>
    <x v="1"/>
    <s v="17/6/GALF"/>
    <s v="Oui"/>
  </r>
  <r>
    <d v="2017-06-16T00:00:00"/>
    <s v="Taxi maison -Bureau AR"/>
    <x v="0"/>
    <x v="3"/>
    <n v="16000"/>
    <s v="Sessou"/>
    <x v="1"/>
    <s v="17/6/GALFR10TU"/>
    <s v="Oui"/>
  </r>
  <r>
    <d v="2017-06-16T00:00:00"/>
    <s v="Taxi maison-bureau( aller et retour)"/>
    <x v="0"/>
    <x v="6"/>
    <n v="10000"/>
    <s v="Tamba"/>
    <x v="1"/>
    <s v="17/6/GALFR10TU"/>
    <s v="Oui"/>
  </r>
  <r>
    <d v="2017-06-16T00:00:00"/>
    <s v="paiement bonus à www,soleilfmguinee,net cas peaux de panthère à dalaba"/>
    <x v="10"/>
    <x v="6"/>
    <n v="100000"/>
    <s v="Tamba"/>
    <x v="1"/>
    <s v="17/6/GALFR28BM"/>
    <s v="Oui"/>
  </r>
  <r>
    <d v="2017-06-16T00:00:00"/>
    <s v="paiement bonus au journal Le Renard cas peaux de panthère à dalaba"/>
    <x v="10"/>
    <x v="6"/>
    <n v="100000"/>
    <s v="Tamba"/>
    <x v="1"/>
    <s v="17/6/GALFR20BM"/>
    <s v="Oui"/>
  </r>
  <r>
    <d v="2017-06-16T00:00:00"/>
    <s v="paiement bonus au journal Le Continent cas peaux de panthère dalaba"/>
    <x v="10"/>
    <x v="6"/>
    <n v="100000"/>
    <s v="Tamba"/>
    <x v="1"/>
    <s v="17/6/GALFR19BM"/>
    <s v="Oui"/>
  </r>
  <r>
    <d v="2017-06-16T00:00:00"/>
    <s v="paiement bonus au journal L'Indexeur cas peaux de panthère dalaba"/>
    <x v="10"/>
    <x v="6"/>
    <n v="100000"/>
    <s v="Tamba"/>
    <x v="1"/>
    <s v="17/6/GALFR18BM"/>
    <s v="Oui"/>
  </r>
  <r>
    <d v="2017-06-16T00:00:00"/>
    <s v="paiement bonus media au journal Le Standard cas peaux de panthère dalaba"/>
    <x v="10"/>
    <x v="6"/>
    <n v="100000"/>
    <s v="Tamba"/>
    <x v="1"/>
    <s v="17/6/GALFR17"/>
    <s v="Oui"/>
  </r>
  <r>
    <d v="2017-06-16T00:00:00"/>
    <s v="paiement bonus au journal Les Affiches Guinéennes cas peaux de panthère dalaba"/>
    <x v="10"/>
    <x v="6"/>
    <n v="100000"/>
    <s v="Tamba"/>
    <x v="1"/>
    <s v="17/6/GALFR16BM"/>
    <s v="Oui"/>
  </r>
  <r>
    <d v="2017-06-16T00:00:00"/>
    <s v="paiement bonus à www,guineematin,com cas verdict sur peaux de panthère à kindia"/>
    <x v="10"/>
    <x v="6"/>
    <n v="100000"/>
    <s v="Tamba"/>
    <x v="1"/>
    <s v="17/6/GALFR27BM"/>
    <s v="Oui"/>
  </r>
  <r>
    <d v="2017-06-16T00:00:00"/>
    <s v="paiement bonus à www,visionguinee,info cas verdict sur peaux de panthère à kindia"/>
    <x v="10"/>
    <x v="6"/>
    <n v="100000"/>
    <s v="Tamba"/>
    <x v="1"/>
    <s v="17/6/GALFR26BM"/>
    <s v="Oui"/>
  </r>
  <r>
    <d v="2017-06-16T00:00:00"/>
    <s v="paiement bonus à www,guineeprogres,com sur verdict cas peaux de panthère à kindia"/>
    <x v="10"/>
    <x v="6"/>
    <n v="100000"/>
    <s v="Tamba"/>
    <x v="1"/>
    <s v="17/6/GALFR25BM"/>
    <s v="Oui"/>
  </r>
  <r>
    <d v="2017-06-16T00:00:00"/>
    <s v="paiement bonus à www,femmesafricaines,com sur verdict cas peaux de panthère kindia"/>
    <x v="10"/>
    <x v="6"/>
    <n v="100000"/>
    <s v="Tamba"/>
    <x v="1"/>
    <s v="17/6/GALFR24"/>
    <s v="Oui"/>
  </r>
  <r>
    <d v="2017-06-16T00:00:00"/>
    <s v="paiement bonus à www,guineemail,com cas verdict sur peaux de panthère à kindia"/>
    <x v="10"/>
    <x v="6"/>
    <n v="100000"/>
    <s v="Tamba"/>
    <x v="1"/>
    <s v="17/6/GALFR23BM"/>
    <s v="Oui"/>
  </r>
  <r>
    <d v="2017-06-16T00:00:00"/>
    <s v="paiement bonus à www,leverificateur,net cas verdict sur peaux de panthère à kindia "/>
    <x v="10"/>
    <x v="6"/>
    <n v="100000"/>
    <s v="Tamba"/>
    <x v="1"/>
    <s v="17/6/GALFR22"/>
    <s v="Oui"/>
  </r>
  <r>
    <d v="2017-06-16T00:00:00"/>
    <s v="paiement bonus à www,soleifmguinee,net cas verdict peaux de panthère Kindia"/>
    <x v="10"/>
    <x v="6"/>
    <n v="100000"/>
    <s v="Tamba"/>
    <x v="1"/>
    <s v="17/6/GALFR21"/>
    <s v="Oui"/>
  </r>
  <r>
    <d v="2017-06-16T00:00:00"/>
    <s v=" pour remboursement de transport cas chercher les journaux en ville(aller retour)"/>
    <x v="0"/>
    <x v="6"/>
    <n v="30000"/>
    <s v="Tamba"/>
    <x v="1"/>
    <s v="17/6/GALFR08TU"/>
    <s v="Oui"/>
  </r>
  <r>
    <d v="2017-06-16T00:00:00"/>
    <s v="Taxi Bureau -Debarcadaire kaporoet au marché de Lambandji pour enquête"/>
    <x v="0"/>
    <x v="4"/>
    <n v="18000"/>
    <s v="E21"/>
    <x v="1"/>
    <s v="17/6/GALFR04TU"/>
    <s v="Oui"/>
  </r>
  <r>
    <d v="2017-06-16T00:00:00"/>
    <s v="Taxi Bureau-maison"/>
    <x v="0"/>
    <x v="4"/>
    <n v="10000"/>
    <s v="E21"/>
    <x v="1"/>
    <s v="17/6/GALFR20TU"/>
    <s v="Oui"/>
  </r>
  <r>
    <d v="2017-06-16T00:00:00"/>
    <s v="Versement à Moussa Barry menuisier pour achat de palette et chevron + point pour la reparation  du support de la cuve pour la retenue d'eau au bureau"/>
    <x v="8"/>
    <x v="5"/>
    <n v="110000"/>
    <s v="Moné"/>
    <x v="1"/>
    <s v="17/6/GALFR47A"/>
    <s v="Oui"/>
  </r>
  <r>
    <d v="2017-06-16T00:00:00"/>
    <s v="Achat de E-recharge pour l'équipe du bureau"/>
    <x v="3"/>
    <x v="5"/>
    <n v="400000"/>
    <s v="Moné"/>
    <x v="1"/>
    <s v="17/6/GALFR49 Tp"/>
    <s v="Oui"/>
  </r>
  <r>
    <d v="2017-06-16T00:00:00"/>
    <s v="Paiement main d'œuvre Lamarana Diallo pour lavage de la cuve pour la retenue d'eau au bureau"/>
    <x v="15"/>
    <x v="5"/>
    <n v="40000"/>
    <s v="Moné"/>
    <x v="1"/>
    <s v="17/6/GALFR06MO"/>
    <s v="Oui"/>
  </r>
  <r>
    <d v="2017-06-16T00:00:00"/>
    <s v="Frais de fonctionnement Moné pour la semaine "/>
    <x v="0"/>
    <x v="5"/>
    <n v="150000"/>
    <s v="Moné"/>
    <x v="1"/>
    <s v="17/6/GALFR11TU"/>
    <s v="Oui"/>
  </r>
  <r>
    <d v="2017-06-16T00:00:00"/>
    <s v="Frais de traitement de dossier du personnel de GALF"/>
    <x v="15"/>
    <x v="5"/>
    <n v="1650000"/>
    <s v="Moné"/>
    <x v="1"/>
    <s v="17/6/GALFR"/>
    <s v="Oui"/>
  </r>
  <r>
    <d v="2017-06-16T00:00:00"/>
    <s v="Frais location véhicule (1) jour pour l'opération écaille de pangolin à l'aéroport"/>
    <x v="0"/>
    <x v="5"/>
    <n v="400000"/>
    <s v="Moné"/>
    <x v="1"/>
    <s v="17/6/GALFR"/>
    <s v="Oui"/>
  </r>
  <r>
    <d v="2017-06-16T00:00:00"/>
    <s v="Food allowance E1 (1) jour à N'Zérékoré pour enquête "/>
    <x v="2"/>
    <x v="4"/>
    <n v="100000"/>
    <s v="E1"/>
    <x v="0"/>
    <s v="17/6/GALFR11F"/>
    <s v="Oui"/>
  </r>
  <r>
    <d v="2017-06-17T00:00:00"/>
    <s v="Versement à Moussa Barry menuisier pour achat de corde pour  la descente de  la cuve pour la retenue d'eau au bureau"/>
    <x v="8"/>
    <x v="5"/>
    <n v="110000"/>
    <s v="Moné"/>
    <x v="1"/>
    <s v="17/6/GALFR12A"/>
    <s v="Oui"/>
  </r>
  <r>
    <d v="2017-06-17T00:00:00"/>
    <s v="Paiement main d'œuvre  Moussa Barry pour la reparation de la palette du support de la cuve pour la retenue d'eau au bureau"/>
    <x v="15"/>
    <x v="5"/>
    <n v="200000"/>
    <s v="Moné"/>
    <x v="1"/>
    <s v="17/6/GALFR13MO"/>
    <s v="Oui"/>
  </r>
  <r>
    <d v="2017-06-17T00:00:00"/>
    <s v="Versement à Moussa Barry menuisier pour achat de fils d'attache pour attacher  la cuve au support"/>
    <x v="8"/>
    <x v="5"/>
    <n v="50000"/>
    <s v="Moné"/>
    <x v="1"/>
    <s v="17/6/GALFR14A"/>
    <s v="Oui"/>
  </r>
  <r>
    <d v="2017-06-17T00:00:00"/>
    <s v="Versement à Elvice Kolié Plombier pour achat pièces pour la reparation de la cuve de retenue d'eau au bureau"/>
    <x v="8"/>
    <x v="5"/>
    <n v="45000"/>
    <s v="Moné"/>
    <x v="1"/>
    <s v="17/6/GALFR15A"/>
    <s v="Oui"/>
  </r>
  <r>
    <d v="2017-06-17T00:00:00"/>
    <s v="Paiement main d'œuvre Elvis Kolié plombier pour la reparation de la cuve à eau du bureau"/>
    <x v="15"/>
    <x v="5"/>
    <n v="150000"/>
    <s v="Moné"/>
    <x v="1"/>
    <s v="17/6/GALFR16MO"/>
    <s v="Oui"/>
  </r>
  <r>
    <d v="2017-06-17T00:00:00"/>
    <s v="Paiement main d'œuvre Sékou Traoré pour le montage de la palette servant de support"/>
    <x v="15"/>
    <x v="5"/>
    <n v="60000"/>
    <s v="Moné"/>
    <x v="1"/>
    <s v="17/6/GALFR17MO"/>
    <s v="Oui"/>
  </r>
  <r>
    <d v="2017-06-17T00:00:00"/>
    <s v="Paiement main d'œuvre Sékou Traoré pour le nettoyage général de la cour du bureau"/>
    <x v="15"/>
    <x v="5"/>
    <n v="20000"/>
    <s v="Moné"/>
    <x v="1"/>
    <s v="17/6/GALFR18MO"/>
    <s v="Oui"/>
  </r>
  <r>
    <d v="2017-06-17T00:00:00"/>
    <s v="Food allowance E1 (1) jour à N'Zérékoré pour enquête "/>
    <x v="2"/>
    <x v="4"/>
    <n v="100000"/>
    <s v="E1"/>
    <x v="0"/>
    <s v="17/6/GALFR12F"/>
    <s v="Oui"/>
  </r>
  <r>
    <d v="2017-06-18T00:00:00"/>
    <s v="Food allowance E1 (1) jour à N'Zérékoré pour enquête "/>
    <x v="2"/>
    <x v="4"/>
    <n v="100000"/>
    <s v="E1"/>
    <x v="0"/>
    <s v="17/6/GALFR13F"/>
    <s v="Oui"/>
  </r>
  <r>
    <d v="2017-06-19T00:00:00"/>
    <s v="transport maison-bureau. Aller et retour"/>
    <x v="16"/>
    <x v="3"/>
    <n v="8000"/>
    <s v="Baldé"/>
    <x v="0"/>
    <s v="17/6/GALFR38TU"/>
    <s v="Oui"/>
  </r>
  <r>
    <d v="2017-06-19T00:00:00"/>
    <s v="Transport Castro Bureau-Aéroport pour la reception de NICOLAS"/>
    <x v="0"/>
    <x v="3"/>
    <n v="10000"/>
    <s v="Castro"/>
    <x v="0"/>
    <s v="17/6/GALFR24TU"/>
    <s v="Oui"/>
  </r>
  <r>
    <d v="2017-06-19T00:00:00"/>
    <s v="Transport Castro Bureau-IPM pour la recherce d'un technicien pour la reparation d'une imprimante"/>
    <x v="0"/>
    <x v="3"/>
    <n v="17500"/>
    <s v="Castro"/>
    <x v="0"/>
    <s v="17/6/GALFR26TU"/>
    <s v="Oui"/>
  </r>
  <r>
    <d v="2017-06-19T00:00:00"/>
    <s v="Taxi bureau aeroport A/R pour chercher Nicolas CCU"/>
    <x v="0"/>
    <x v="3"/>
    <n v="80000"/>
    <s v="Castro"/>
    <x v="0"/>
    <s v="17/6/GALFR25TU"/>
    <s v="Oui"/>
  </r>
  <r>
    <d v="2017-06-19T00:00:00"/>
    <s v="Achat d'une puce Orange pour NICOLAS"/>
    <x v="8"/>
    <x v="5"/>
    <n v="20000"/>
    <s v="Castro"/>
    <x v="0"/>
    <s v="17/6/GALFR39T"/>
    <s v="Oui"/>
  </r>
  <r>
    <d v="2017-06-19T00:00:00"/>
    <s v="Taxi bureau maison A/R"/>
    <x v="0"/>
    <x v="3"/>
    <n v="30000"/>
    <s v="Castro"/>
    <x v="0"/>
    <s v="17/6/GALFR41TU"/>
    <s v="Oui"/>
  </r>
  <r>
    <d v="2017-06-19T00:00:00"/>
    <s v="Taxi maison-Gare routière A"/>
    <x v="0"/>
    <x v="3"/>
    <n v="3000"/>
    <s v="Odette"/>
    <x v="0"/>
    <s v="17/6/GALF08TU"/>
    <s v="Oui"/>
  </r>
  <r>
    <d v="2017-06-19T00:00:00"/>
    <s v="Taxi Conakry-Mamou ( 3 Places) A"/>
    <x v="0"/>
    <x v="3"/>
    <n v="180000"/>
    <s v="Odette"/>
    <x v="0"/>
    <s v="17/6/GALFTVA"/>
    <s v="Oui"/>
  </r>
  <r>
    <d v="2017-06-19T00:00:00"/>
    <s v="Food allowance Avocat"/>
    <x v="2"/>
    <x v="3"/>
    <n v="100000"/>
    <s v="Odette"/>
    <x v="0"/>
    <s v="17/6/GALF01FA"/>
    <s v="Oui"/>
  </r>
  <r>
    <d v="2017-06-19T00:00:00"/>
    <s v="food allowance Odette"/>
    <x v="2"/>
    <x v="3"/>
    <n v="100000"/>
    <s v="Odette"/>
    <x v="0"/>
    <s v="17/6/GALF01FA"/>
    <s v="Oui"/>
  </r>
  <r>
    <d v="2017-06-19T00:00:00"/>
    <s v="Taxi moto gare routière -Tribunal "/>
    <x v="0"/>
    <x v="3"/>
    <n v="2000"/>
    <s v="Odette"/>
    <x v="0"/>
    <s v="17/6/GALFR09TU"/>
    <s v="Oui"/>
  </r>
  <r>
    <d v="2017-06-19T00:00:00"/>
    <s v="Taxi moto tribunal-hotel"/>
    <x v="0"/>
    <x v="3"/>
    <n v="3000"/>
    <s v="Odette"/>
    <x v="0"/>
    <s v="17/6/GALF10TU"/>
    <s v="Oui"/>
  </r>
  <r>
    <d v="2017-06-19T00:00:00"/>
    <s v="Frais passage au barrage"/>
    <x v="0"/>
    <x v="3"/>
    <n v="15000"/>
    <s v="Odette"/>
    <x v="0"/>
    <s v="17/6/GALF18FB"/>
    <s v="Oui"/>
  </r>
  <r>
    <d v="2017-06-19T00:00:00"/>
    <s v="Taxi conserverie-Hotel"/>
    <x v="0"/>
    <x v="3"/>
    <n v="4000"/>
    <s v="Odette"/>
    <x v="0"/>
    <s v="17/6/GALFR11TU"/>
    <s v="Oui"/>
  </r>
  <r>
    <d v="2017-06-19T00:00:00"/>
    <s v="Taxi maison -Bureau AR"/>
    <x v="0"/>
    <x v="3"/>
    <n v="16000"/>
    <s v="Sessou"/>
    <x v="0"/>
    <s v="17/6/GALFR10TU"/>
    <s v="Oui"/>
  </r>
  <r>
    <d v="2017-06-19T00:00:00"/>
    <s v="Taxi Bureau -TPI Mafanco"/>
    <x v="0"/>
    <x v="3"/>
    <n v="30000"/>
    <s v="Sessou"/>
    <x v="0"/>
    <s v="17/6/GALFR44TU"/>
    <s v="Oui"/>
  </r>
  <r>
    <d v="2017-06-19T00:00:00"/>
    <s v="Transport Bureau-Banque"/>
    <x v="0"/>
    <x v="4"/>
    <n v="65000"/>
    <s v="E37"/>
    <x v="0"/>
    <s v="17/6/GALFR19TU"/>
    <s v="Oui"/>
  </r>
  <r>
    <d v="2017-06-19T00:00:00"/>
    <s v="Transport Maison-Bureau AR"/>
    <x v="0"/>
    <x v="4"/>
    <n v="15000"/>
    <s v="E37"/>
    <x v="0"/>
    <s v="17/6/GALFR37TU"/>
    <s v="Oui"/>
  </r>
  <r>
    <d v="2017-06-19T00:00:00"/>
    <s v="Achat de jus avec trafiquant"/>
    <x v="9"/>
    <x v="4"/>
    <n v="8000"/>
    <s v="E37"/>
    <x v="0"/>
    <s v="17/6/GALFR38"/>
    <s v="Oui"/>
  </r>
  <r>
    <d v="2017-06-19T00:00:00"/>
    <s v="Taxi bureau-maison AR"/>
    <x v="0"/>
    <x v="4"/>
    <n v="15000"/>
    <s v="E17"/>
    <x v="0"/>
    <s v="17/6/GALFR33TU"/>
    <s v="Oui"/>
  </r>
  <r>
    <d v="2017-06-19T00:00:00"/>
    <s v="Taxi bureau-Enco5 A/R"/>
    <x v="0"/>
    <x v="4"/>
    <n v="12000"/>
    <s v="E17"/>
    <x v="0"/>
    <s v="17/6/GALFR29TE"/>
    <s v="Oui"/>
  </r>
  <r>
    <d v="2017-06-19T00:00:00"/>
    <s v="Achat  de carte de recharge cellcom"/>
    <x v="0"/>
    <x v="4"/>
    <n v="5000"/>
    <s v="E17"/>
    <x v="0"/>
    <s v="17/6/GALFR30C"/>
    <s v="Oui"/>
  </r>
  <r>
    <d v="2017-06-19T00:00:00"/>
    <s v="Taxi Bureau-maison"/>
    <x v="0"/>
    <x v="4"/>
    <n v="10000"/>
    <s v="E21"/>
    <x v="0"/>
    <s v="17/6/GALFR31TU"/>
    <s v="Oui"/>
  </r>
  <r>
    <d v="2017-06-19T00:00:00"/>
    <s v="Taxi bureau-maison"/>
    <x v="0"/>
    <x v="4"/>
    <n v="15000"/>
    <s v="E19"/>
    <x v="0"/>
    <s v="17/6/GALFR32TU"/>
    <s v="Oui"/>
  </r>
  <r>
    <d v="2017-06-19T00:00:00"/>
    <s v="Taxi bureau-tannerie-aller-retour"/>
    <x v="0"/>
    <x v="4"/>
    <n v="13000"/>
    <s v="E19"/>
    <x v="0"/>
    <s v="17/6/GALFR27TU"/>
    <s v="Oui"/>
  </r>
  <r>
    <d v="2017-06-19T00:00:00"/>
    <s v="Achat de carte de recharge Cellcom pour enquête "/>
    <x v="3"/>
    <x v="4"/>
    <n v="5000"/>
    <s v="E19"/>
    <x v="0"/>
    <s v="17/6/GALFR28"/>
    <s v="Oui"/>
  </r>
  <r>
    <d v="2017-06-19T00:00:00"/>
    <s v="Taxi maison -bureau aller retour "/>
    <x v="0"/>
    <x v="6"/>
    <n v="10000"/>
    <s v="Tamba"/>
    <x v="0"/>
    <s v="17/6/GALFR49TU"/>
    <s v="Oui"/>
  </r>
  <r>
    <d v="2017-06-19T00:00:00"/>
    <s v="paiement taxi maison-bureau-centra ville(cartes visites tenzin)"/>
    <x v="0"/>
    <x v="6"/>
    <n v="40000"/>
    <s v="Tamba"/>
    <x v="0"/>
    <s v="17/6/GALFR48TU"/>
    <s v="Oui"/>
  </r>
  <r>
    <d v="2017-06-19T00:00:00"/>
    <s v="Paiement au prestataire pour les frais cartes visite de E 400"/>
    <x v="8"/>
    <x v="5"/>
    <n v="225000"/>
    <s v="Tamba"/>
    <x v="0"/>
    <s v="17/6/GALFF106/17"/>
    <s v="Oui"/>
  </r>
  <r>
    <d v="2017-06-19T00:00:00"/>
    <s v="Versement à Maîmouna frais de fonctionnement de la semaine"/>
    <x v="0"/>
    <x v="5"/>
    <n v="70000"/>
    <s v="Moné "/>
    <x v="0"/>
    <s v="17/6/GALFR20TU"/>
    <s v="Oui"/>
  </r>
  <r>
    <d v="2017-06-19T00:00:00"/>
    <s v="Paiement main d'œuvre Lamarana Diallo pour le nettoyage de la devanture du bureau"/>
    <x v="15"/>
    <x v="5"/>
    <n v="50000"/>
    <s v="Moné "/>
    <x v="0"/>
    <s v="17/6/GALFR21MO"/>
    <s v="Oui"/>
  </r>
  <r>
    <d v="2017-06-19T00:00:00"/>
    <s v="Versement à Elvice Kolié plombier frais de pompage du supresseur pour la montée de l'eau dans la cuve"/>
    <x v="8"/>
    <x v="5"/>
    <n v="20000"/>
    <s v="Moné "/>
    <x v="1"/>
    <s v="17/6/GALFR34MO"/>
    <s v="Oui"/>
  </r>
  <r>
    <d v="2017-06-19T00:00:00"/>
    <s v="Paiement main d'œuvre Elvice Kolié plombier frais main d'œuvre reparation de la cuve d'eau"/>
    <x v="15"/>
    <x v="5"/>
    <n v="100000"/>
    <s v="Moné "/>
    <x v="0"/>
    <s v="17/6/GALFR35MO"/>
    <s v="Oui"/>
  </r>
  <r>
    <d v="2017-06-19T00:00:00"/>
    <s v="Frais taxi-moto bureau-Dubréka aprè suivi reparation de la cuve à eau du bureau"/>
    <x v="0"/>
    <x v="5"/>
    <n v="100000"/>
    <s v="Moné "/>
    <x v="0"/>
    <s v="17/6/GALFR36TU"/>
    <s v="Oui"/>
  </r>
  <r>
    <d v="2017-06-19T00:00:00"/>
    <s v="Versement à NICOLAS Food allowance pour (7) jours"/>
    <x v="2"/>
    <x v="7"/>
    <n v="720000"/>
    <s v="Nicolas"/>
    <x v="1"/>
    <s v="17/6/GALFR40TU"/>
    <s v="Oui"/>
  </r>
  <r>
    <d v="2017-06-19T00:00:00"/>
    <s v="Frais Transport Saidou Bureau-centre emetteur pour enquête"/>
    <x v="0"/>
    <x v="0"/>
    <n v="15000"/>
    <s v="Saidou"/>
    <x v="0"/>
    <s v="17/6/GALFR22TE"/>
    <s v="Oui"/>
  </r>
  <r>
    <d v="2017-06-19T00:00:00"/>
    <s v="Remboursement à Saidou achat de carte de recharge pour E400"/>
    <x v="0"/>
    <x v="0"/>
    <n v="10000"/>
    <s v="Saidou"/>
    <x v="0"/>
    <s v="17/6/GALFR23"/>
    <s v="Oui"/>
  </r>
  <r>
    <d v="2017-06-19T00:00:00"/>
    <s v="Remboursement  à Saidou pour achat de (12,50l) essence pour véhicule perso pour les courses du samedi et dimanche pour le projet"/>
    <x v="0"/>
    <x v="0"/>
    <n v="100000"/>
    <s v="Saidou"/>
    <x v="0"/>
    <s v="17/6/GALFR02485A"/>
    <s v="Oui"/>
  </r>
  <r>
    <d v="2017-06-19T00:00:00"/>
    <s v="Versement à Saidou pour achat (20l) d'essence pour véhicule perso pour son transport de la semaine"/>
    <x v="0"/>
    <x v="0"/>
    <n v="160000"/>
    <s v="Saidou"/>
    <x v="0"/>
    <s v="17/6/GALFRO"/>
    <s v="Oui"/>
  </r>
  <r>
    <d v="2017-06-19T00:00:00"/>
    <s v="Food allowance E1 (1) jour à N'Zérékoré pour enquête "/>
    <x v="2"/>
    <x v="4"/>
    <n v="100000"/>
    <s v="E1"/>
    <x v="0"/>
    <s v="17/6/GALFR14F"/>
    <s v="Oui"/>
  </r>
  <r>
    <d v="2017-06-20T00:00:00"/>
    <s v="Frais de transfert/orange money à Tamba pour confection de carte de visite de E400"/>
    <x v="7"/>
    <x v="5"/>
    <n v="8000"/>
    <s v="Moné"/>
    <x v="1"/>
    <s v="17/6/GALF"/>
    <s v="Oui"/>
  </r>
  <r>
    <d v="2017-06-20T00:00:00"/>
    <s v="transport maison-bureau. Aller et retour"/>
    <x v="16"/>
    <x v="3"/>
    <n v="8000"/>
    <s v="Baldé"/>
    <x v="0"/>
    <s v="17/6/GALFR38TU"/>
    <s v="Oui"/>
  </r>
  <r>
    <d v="2017-06-20T00:00:00"/>
    <s v="transport bureau-Ministère de la sécurité"/>
    <x v="16"/>
    <x v="3"/>
    <n v="40000"/>
    <s v="Baldé"/>
    <x v="0"/>
    <s v="17/6/GALFR04TU"/>
    <s v="Oui"/>
  </r>
  <r>
    <d v="2017-06-20T00:00:00"/>
    <s v="Tax bureau maison A/R"/>
    <x v="0"/>
    <x v="3"/>
    <n v="30000"/>
    <s v="Castro"/>
    <x v="0"/>
    <s v="17/6/GALFR41TU"/>
    <s v="Oui"/>
  </r>
  <r>
    <d v="2017-06-20T00:00:00"/>
    <s v="Taxi bureau-Ministère de la Sécurité pour dépôt frais de suivi réquisition"/>
    <x v="0"/>
    <x v="3"/>
    <n v="60000"/>
    <s v="Castro"/>
    <x v="0"/>
    <s v="17/6/GALFR03TU"/>
    <s v="Oui"/>
  </r>
  <r>
    <d v="2017-06-20T00:00:00"/>
    <s v="Frais de réquisition des numéros des trafiquants à l'Inspecteur Cissé"/>
    <x v="17"/>
    <x v="3"/>
    <n v="360000"/>
    <s v="Castro"/>
    <x v="0"/>
    <s v="17/6/GALFR02EC"/>
    <s v="Oui"/>
  </r>
  <r>
    <d v="2017-06-20T00:00:00"/>
    <s v="frais de nuit hotel"/>
    <x v="2"/>
    <x v="3"/>
    <n v="440000"/>
    <s v="Odette"/>
    <x v="0"/>
    <s v="17/6/GALFF42H"/>
    <s v="Oui"/>
  </r>
  <r>
    <d v="2017-06-20T00:00:00"/>
    <s v="Taxi hotel-Tribunal A"/>
    <x v="0"/>
    <x v="3"/>
    <n v="3000"/>
    <s v="Odette"/>
    <x v="0"/>
    <s v="17/6/GALF12TU"/>
    <s v="Oui"/>
  </r>
  <r>
    <d v="2017-06-20T00:00:00"/>
    <s v="Taxi Tribunal-gare routière "/>
    <x v="0"/>
    <x v="3"/>
    <n v="2000"/>
    <s v="Odette"/>
    <x v="0"/>
    <s v="17/6/GALF13TU"/>
    <s v="Oui"/>
  </r>
  <r>
    <d v="2017-06-20T00:00:00"/>
    <s v="Food allowance Avocat"/>
    <x v="2"/>
    <x v="3"/>
    <n v="100000"/>
    <s v="Odette"/>
    <x v="0"/>
    <s v="17/6/GALF02FA"/>
    <s v="Oui"/>
  </r>
  <r>
    <d v="2017-06-20T00:00:00"/>
    <s v="food allowance Odette"/>
    <x v="2"/>
    <x v="3"/>
    <n v="100000"/>
    <s v="Odette"/>
    <x v="0"/>
    <s v="17/6/GALF02FA"/>
    <s v="Oui"/>
  </r>
  <r>
    <d v="2017-06-20T00:00:00"/>
    <s v="Frais de taxi Mamou-Conakry"/>
    <x v="0"/>
    <x v="3"/>
    <n v="180000"/>
    <s v="Odette"/>
    <x v="0"/>
    <s v="17/6/GALFTVR"/>
    <s v="Oui"/>
  </r>
  <r>
    <d v="2017-06-20T00:00:00"/>
    <s v="Taxi bambeto-Hamdallaye"/>
    <x v="0"/>
    <x v="3"/>
    <n v="2000"/>
    <s v="Odette"/>
    <x v="0"/>
    <s v="17/6/GALF14"/>
    <s v="Oui"/>
  </r>
  <r>
    <d v="2017-06-20T00:00:00"/>
    <s v="Taxi hamdallaye-Maison R"/>
    <x v="0"/>
    <x v="3"/>
    <n v="5000"/>
    <s v="Odette"/>
    <x v="0"/>
    <s v="17/6/GALF15"/>
    <s v="Oui"/>
  </r>
  <r>
    <d v="2017-06-20T00:00:00"/>
    <s v="Taxi maison -Bureau AR"/>
    <x v="0"/>
    <x v="3"/>
    <n v="16000"/>
    <s v="Sessou"/>
    <x v="0"/>
    <s v="17/6/GALFR10TU"/>
    <s v="Oui"/>
  </r>
  <r>
    <d v="2017-06-20T00:00:00"/>
    <s v="Achat de nourriture pour la rupture de jeun pour tout le personnel de GALF au bureau"/>
    <x v="1"/>
    <x v="1"/>
    <n v="875000"/>
    <s v="Sessou"/>
    <x v="0"/>
    <s v="17/6/GALFR10TB"/>
    <s v="Oui"/>
  </r>
  <r>
    <d v="2017-06-20T00:00:00"/>
    <s v="Transport Maison-Bureau AR"/>
    <x v="0"/>
    <x v="4"/>
    <n v="15000"/>
    <s v="E37"/>
    <x v="0"/>
    <s v="17/6/GALFR37TU"/>
    <s v="Oui"/>
  </r>
  <r>
    <d v="2017-06-20T00:00:00"/>
    <s v="Carburant vehicule pour enquétes avec E 400 conakry"/>
    <x v="0"/>
    <x v="4"/>
    <n v="80000"/>
    <s v="E37"/>
    <x v="0"/>
    <s v="17/6/GALFR023002C"/>
    <s v="Oui"/>
  </r>
  <r>
    <d v="2017-06-20T00:00:00"/>
    <s v="Taxi bureau-maison AR"/>
    <x v="0"/>
    <x v="4"/>
    <n v="15000"/>
    <s v="E17"/>
    <x v="0"/>
    <s v="17/6/GALFR33TU"/>
    <s v="Oui"/>
  </r>
  <r>
    <d v="2017-06-20T00:00:00"/>
    <s v="Taxi Bureau-maison"/>
    <x v="0"/>
    <x v="4"/>
    <n v="10000"/>
    <s v="E21"/>
    <x v="0"/>
    <s v="17/6/GALFR31TU"/>
    <s v="Oui"/>
  </r>
  <r>
    <d v="2017-06-20T00:00:00"/>
    <s v="Taxi bureau-maison"/>
    <x v="0"/>
    <x v="4"/>
    <n v="15000"/>
    <s v="E19"/>
    <x v="0"/>
    <s v="17/6/GALFR32TU"/>
    <s v="Oui"/>
  </r>
  <r>
    <d v="2017-06-20T00:00:00"/>
    <s v="Taxi maison -bureau aller retour "/>
    <x v="0"/>
    <x v="6"/>
    <n v="10000"/>
    <s v="Tamba"/>
    <x v="0"/>
    <s v="17/6/GALFR49TU"/>
    <s v="Oui"/>
  </r>
  <r>
    <d v="2017-06-20T00:00:00"/>
    <s v="Transport bureau-centre ville pour carte visite tenzin"/>
    <x v="0"/>
    <x v="6"/>
    <n v="40000"/>
    <s v="Tamba"/>
    <x v="0"/>
    <s v="17/6/GALFR49TU"/>
    <s v="Oui"/>
  </r>
  <r>
    <d v="2017-06-20T00:00:00"/>
    <s v="Frais de transfert par orange money à E1 en mission d'enquête à N'Zérékoré et sérédou"/>
    <x v="7"/>
    <x v="5"/>
    <n v="34000"/>
    <s v="Moné "/>
    <x v="1"/>
    <s v="17/6/GALF"/>
    <s v="Oui"/>
  </r>
  <r>
    <d v="2017-06-20T00:00:00"/>
    <s v="Salaire Mamadou Saidou Deba Barry  04/2017"/>
    <x v="1"/>
    <x v="0"/>
    <n v="13467500"/>
    <s v="BPMG GNF"/>
    <x v="1"/>
    <s v="17/6/GALF"/>
    <s v="Oui"/>
  </r>
  <r>
    <d v="2017-06-20T00:00:00"/>
    <s v="Salaire E1 04/2017"/>
    <x v="1"/>
    <x v="4"/>
    <n v="2413750"/>
    <s v="BPMG GNF"/>
    <x v="1"/>
    <s v="17/6/GALF"/>
    <s v="Oui"/>
  </r>
  <r>
    <d v="2017-06-20T00:00:00"/>
    <s v="Salaire Tamba Fatou Oulare 04/2017"/>
    <x v="1"/>
    <x v="6"/>
    <n v="2213750"/>
    <s v="BPMG GNF"/>
    <x v="1"/>
    <s v="17/6/GALF"/>
    <s v="Oui"/>
  </r>
  <r>
    <d v="2017-06-20T00:00:00"/>
    <s v="Salaire Sekou Castro Kourouma 04/2017"/>
    <x v="1"/>
    <x v="3"/>
    <n v="2213750"/>
    <s v="BPMG GNF"/>
    <x v="1"/>
    <s v="17/6/GALF"/>
    <s v="Oui"/>
  </r>
  <r>
    <d v="2017-06-20T00:00:00"/>
    <s v="Salaire Odette Kamano 04/2017"/>
    <x v="1"/>
    <x v="3"/>
    <n v="2213750"/>
    <s v="BPMG GNF"/>
    <x v="1"/>
    <s v="17/6/GALF"/>
    <s v="Oui"/>
  </r>
  <r>
    <d v="2017-06-20T00:00:00"/>
    <s v="Salaire Mamadou Saliou Balde 04/2017"/>
    <x v="1"/>
    <x v="3"/>
    <n v="2213750"/>
    <s v="BPMG GNF"/>
    <x v="1"/>
    <s v="17/6/GALF"/>
    <s v="Oui"/>
  </r>
  <r>
    <d v="2017-06-20T00:00:00"/>
    <s v="Versement à Sikidi Kourouma Frigoriste pour de gaz plus la main pour la recharge en gaz du frigo"/>
    <x v="15"/>
    <x v="5"/>
    <n v="150000"/>
    <s v="Moné "/>
    <x v="0"/>
    <s v="17/6/GALFR50MO"/>
    <s v="Oui"/>
  </r>
  <r>
    <d v="2017-06-20T00:00:00"/>
    <s v="Paiement de la main d'œuvre de Mohamed SARE technicien pour la reparation d'une imprimante"/>
    <x v="15"/>
    <x v="5"/>
    <n v="200000"/>
    <s v="Moné "/>
    <x v="0"/>
    <s v="17/6/GALFR01MO"/>
    <s v="Oui"/>
  </r>
  <r>
    <d v="2017-06-20T00:00:00"/>
    <s v="Achat de (2) paquets d'eau pour l'équipe du bureau"/>
    <x v="1"/>
    <x v="5"/>
    <n v="14000"/>
    <s v="Moné "/>
    <x v="0"/>
    <s v="17/6/GALF07A"/>
    <s v="Oui"/>
  </r>
  <r>
    <d v="2017-06-20T00:00:00"/>
    <s v="Versement à Elvice Kolié plombier pour achat d'un ronibet pussage pour la pompe de la cour du bureau"/>
    <x v="8"/>
    <x v="5"/>
    <n v="35000"/>
    <s v="Moné "/>
    <x v="1"/>
    <s v="17/6/GALFR11A"/>
    <s v="Oui"/>
  </r>
  <r>
    <d v="2017-06-20T00:00:00"/>
    <s v="Paiement frais main d'œuvre pombier Elvis Kolié pour la reparation de la pompe "/>
    <x v="15"/>
    <x v="5"/>
    <n v="20000"/>
    <s v="Moné "/>
    <x v="0"/>
    <s v="17/6/GALFR12MO"/>
    <s v="Oui"/>
  </r>
  <r>
    <d v="2017-06-20T00:00:00"/>
    <s v="Frais de tansfert pour orange money (1000 000 fg) à E1"/>
    <x v="7"/>
    <x v="5"/>
    <n v="20000"/>
    <s v="Moné "/>
    <x v="0"/>
    <s v="17/6/GALF"/>
    <s v="Oui"/>
  </r>
  <r>
    <d v="2017-06-20T00:00:00"/>
    <s v="Versement à Saidou pour achat (20l) d'essence pour véhicule perso pour son transport de la semaine"/>
    <x v="0"/>
    <x v="0"/>
    <n v="160000"/>
    <s v="Saidou"/>
    <x v="0"/>
    <s v="17/6/GALFR23010A"/>
    <s v="Oui"/>
  </r>
  <r>
    <d v="2017-06-20T00:00:00"/>
    <s v="Food allowance E1 (1) jour à N'Zérékoré pour enquête "/>
    <x v="2"/>
    <x v="4"/>
    <n v="100000"/>
    <s v="E1"/>
    <x v="0"/>
    <s v="17/6/GALFR15F"/>
    <s v="Oui"/>
  </r>
  <r>
    <d v="2017-06-20T00:00:00"/>
    <s v="Frais hôtel Residence Diani de N'zérékoré (7) nuitées pour enquête à N'Zérékoré"/>
    <x v="2"/>
    <x v="4"/>
    <n v="1400000"/>
    <s v="E1"/>
    <x v="0"/>
    <s v="17/6/GALFF13H"/>
    <s v="Oui"/>
  </r>
  <r>
    <d v="2017-06-21T00:00:00"/>
    <s v="transport maison-bureau. Aller et retour"/>
    <x v="16"/>
    <x v="3"/>
    <n v="8000"/>
    <s v="Baldé"/>
    <x v="0"/>
    <s v="17/6/GALFR38TU"/>
    <s v="Oui"/>
  </r>
  <r>
    <d v="2017-06-21T00:00:00"/>
    <s v="transport bureau- Ministère de la sécurité-TPI de Dixinn-bureau"/>
    <x v="16"/>
    <x v="3"/>
    <n v="65000"/>
    <s v="Baldé"/>
    <x v="0"/>
    <s v="17/6/GALFR14TU"/>
    <s v="Oui"/>
  </r>
  <r>
    <d v="2017-06-21T00:00:00"/>
    <s v="Maison bureau A/R"/>
    <x v="0"/>
    <x v="3"/>
    <n v="30000"/>
    <s v="Castro"/>
    <x v="0"/>
    <s v="17/6/GALFR41TU"/>
    <s v="Oui"/>
  </r>
  <r>
    <d v="2017-06-21T00:00:00"/>
    <s v="Taxi maison -Bureau AR"/>
    <x v="0"/>
    <x v="3"/>
    <n v="16000"/>
    <s v="Sessou"/>
    <x v="0"/>
    <s v="17/6/GALFR10TU"/>
    <s v="Oui"/>
  </r>
  <r>
    <d v="2017-06-21T00:00:00"/>
    <s v="Carburant vehicule pour enquétes avec E 400 conakry"/>
    <x v="0"/>
    <x v="4"/>
    <n v="80000"/>
    <s v="E37"/>
    <x v="0"/>
    <s v="17/6/GALFR023026C"/>
    <s v="Oui"/>
  </r>
  <r>
    <d v="2017-06-21T00:00:00"/>
    <s v="Transport Maison-Bureau AR"/>
    <x v="0"/>
    <x v="4"/>
    <n v="15000"/>
    <s v="E37"/>
    <x v="0"/>
    <s v="17/6/GALFR37TU"/>
    <s v="Oui"/>
  </r>
  <r>
    <d v="2017-06-21T00:00:00"/>
    <s v="Taxi bureau-maison AR"/>
    <x v="0"/>
    <x v="4"/>
    <n v="15000"/>
    <s v="E17"/>
    <x v="0"/>
    <s v="17/6/GALFR33TU"/>
    <s v="Oui"/>
  </r>
  <r>
    <d v="2017-06-21T00:00:00"/>
    <s v="Taxi bureau -Sonfonia pour enquête"/>
    <x v="0"/>
    <x v="4"/>
    <n v="17000"/>
    <s v="E17"/>
    <x v="0"/>
    <s v="17/6/GALFR22TE"/>
    <s v="Oui"/>
  </r>
  <r>
    <d v="2017-06-21T00:00:00"/>
    <s v="Taxi Bureau-maison"/>
    <x v="0"/>
    <x v="4"/>
    <n v="10000"/>
    <s v="E21"/>
    <x v="0"/>
    <s v="17/6/GALFR31TU"/>
    <s v="Oui"/>
  </r>
  <r>
    <d v="2017-06-21T00:00:00"/>
    <s v="Versement à E21 taxi-moto  bureau-Madina pour enquête"/>
    <x v="0"/>
    <x v="4"/>
    <n v="36000"/>
    <s v="E21"/>
    <x v="0"/>
    <s v="17/6/GALFR17TE"/>
    <s v="Oui"/>
  </r>
  <r>
    <d v="2017-06-21T00:00:00"/>
    <s v="Taxi bureau-maison"/>
    <x v="0"/>
    <x v="4"/>
    <n v="15000"/>
    <s v="E19"/>
    <x v="0"/>
    <s v="17/6/GALFR32TU"/>
    <s v="Oui"/>
  </r>
  <r>
    <d v="2017-06-21T00:00:00"/>
    <s v="Taxi maison bureau aller bureau"/>
    <x v="0"/>
    <x v="6"/>
    <n v="10000"/>
    <s v="Tamba"/>
    <x v="0"/>
    <s v="17/6/GALFR49TU"/>
    <s v="Oui"/>
  </r>
  <r>
    <d v="2017-06-21T00:00:00"/>
    <s v="Versement à E400 pour achat de jus pour trust building avec un trafiquant"/>
    <x v="9"/>
    <x v="4"/>
    <n v="15000"/>
    <s v="E400"/>
    <x v="0"/>
    <s v="17/6/GALFR24TB"/>
    <s v="Oui"/>
  </r>
  <r>
    <d v="2017-06-21T00:00:00"/>
    <s v="Versement à Mamadou Diallo électricien pour achat de (5) ampoule et (2) douilles pour les bureaux"/>
    <x v="8"/>
    <x v="5"/>
    <n v="95000"/>
    <s v="Moné "/>
    <x v="1"/>
    <s v="17/6/GALFLR15A"/>
    <s v="Oui"/>
  </r>
  <r>
    <d v="2017-06-21T00:00:00"/>
    <s v="Versement à Mamadou Diallo électricien pour achat d'un globe électrique "/>
    <x v="8"/>
    <x v="5"/>
    <n v="80000"/>
    <s v="Moné"/>
    <x v="1"/>
    <s v="17/6/GALFLR18A"/>
    <s v="Oui"/>
  </r>
  <r>
    <d v="2017-06-21T00:00:00"/>
    <s v="Paiement main d'œuvre Mamadou Diallo électricien pour la reparation des ampoulesdu bureau"/>
    <x v="15"/>
    <x v="5"/>
    <n v="50000"/>
    <s v="Moné "/>
    <x v="0"/>
    <s v="17/6/GALFLR23MO"/>
    <s v="Oui"/>
  </r>
  <r>
    <d v="2017-06-21T00:00:00"/>
    <s v="Food allowance E1 (1) jour à N'Zérékoré pour enquête "/>
    <x v="2"/>
    <x v="4"/>
    <n v="100000"/>
    <s v="E1"/>
    <x v="0"/>
    <s v="17/6/GALFR16F"/>
    <s v="Oui"/>
  </r>
  <r>
    <d v="2017-06-22T00:00:00"/>
    <s v="Taxi bureau-maison"/>
    <x v="0"/>
    <x v="4"/>
    <n v="15000"/>
    <s v="E19"/>
    <x v="0"/>
    <s v="17/6/GALFR32TU"/>
    <s v="Oui"/>
  </r>
  <r>
    <d v="2017-06-22T00:00:00"/>
    <s v="Achat de 20l d'essence pour le groupe électrogène"/>
    <x v="8"/>
    <x v="5"/>
    <n v="160000"/>
    <s v="Moné"/>
    <x v="1"/>
    <s v="17/6/GALFRSNC"/>
    <s v="Oui"/>
  </r>
  <r>
    <d v="2017-06-22T00:00:00"/>
    <s v="Food allowance E1 (1) jour à Sérédou  pour enquête "/>
    <x v="2"/>
    <x v="4"/>
    <n v="100000"/>
    <s v="E1"/>
    <x v="0"/>
    <s v="17/6/GALFR17F"/>
    <s v="Oui"/>
  </r>
  <r>
    <d v="2017-06-22T00:00:00"/>
    <s v="Transport Sérédou-Zébéla aller pour enquête"/>
    <x v="0"/>
    <x v="4"/>
    <n v="25000"/>
    <s v="E1"/>
    <x v="0"/>
    <s v="17/6/GALFR19TE"/>
    <s v="Oui"/>
  </r>
  <r>
    <d v="2017-06-22T00:00:00"/>
    <s v="Transport Zébéla-Sérédou retour pour enquête"/>
    <x v="0"/>
    <x v="4"/>
    <n v="25000"/>
    <s v="E1"/>
    <x v="0"/>
    <s v="17/6/GALFR20TE"/>
    <s v="Oui"/>
  </r>
  <r>
    <d v="2017-06-23T00:00:00"/>
    <s v="Transport-maison -bureau aller et retour"/>
    <x v="16"/>
    <x v="3"/>
    <n v="8000"/>
    <s v="Baldé"/>
    <x v="0"/>
    <s v="17/6/GALFR38TU"/>
    <s v="Oui"/>
  </r>
  <r>
    <d v="2017-06-23T00:00:00"/>
    <s v="Taxi moto-bureau serproma A/R"/>
    <x v="0"/>
    <x v="3"/>
    <n v="30000"/>
    <s v="Castro"/>
    <x v="0"/>
    <s v="17/6/GALFR43TU"/>
    <s v="Oui"/>
  </r>
  <r>
    <d v="2017-06-23T00:00:00"/>
    <s v="Taxi maison-bureau A/R"/>
    <x v="0"/>
    <x v="3"/>
    <n v="30000"/>
    <s v="Castro"/>
    <x v="0"/>
    <s v="17/6/GALFR41TU"/>
    <s v="Oui"/>
  </r>
  <r>
    <d v="2017-06-23T00:00:00"/>
    <s v="Taxi maison-Bureau A/R"/>
    <x v="0"/>
    <x v="3"/>
    <n v="21000"/>
    <s v="Odette"/>
    <x v="0"/>
    <s v="17/6/GALF"/>
    <s v="Oui"/>
  </r>
  <r>
    <d v="2017-06-23T00:00:00"/>
    <s v="Taxi maison -Bureau AR"/>
    <x v="0"/>
    <x v="3"/>
    <n v="16000"/>
    <s v="Sessou"/>
    <x v="0"/>
    <s v="17/6/GALFR34TU"/>
    <s v="Oui"/>
  </r>
  <r>
    <d v="2017-06-23T00:00:00"/>
    <s v="Transport Maison-Bureau AR"/>
    <x v="0"/>
    <x v="4"/>
    <n v="15000"/>
    <s v="E37"/>
    <x v="0"/>
    <s v="17/6/GALFR37TU"/>
    <s v="Oui"/>
  </r>
  <r>
    <d v="2017-06-23T00:00:00"/>
    <s v="Transport Bureau-Enta AR"/>
    <x v="0"/>
    <x v="4"/>
    <n v="20000"/>
    <s v="E37"/>
    <x v="0"/>
    <s v="17/6/GALFR32TU"/>
    <s v="Oui"/>
  </r>
  <r>
    <d v="2017-06-23T00:00:00"/>
    <s v="Taxi bureau - kilomaitre 36 pour enquête"/>
    <x v="0"/>
    <x v="4"/>
    <n v="20000"/>
    <s v="E17"/>
    <x v="0"/>
    <s v="17/6/GALFR33TE"/>
    <s v="Oui"/>
  </r>
  <r>
    <d v="2017-06-23T00:00:00"/>
    <s v="Taxi Bureau-maison"/>
    <x v="0"/>
    <x v="4"/>
    <n v="10000"/>
    <s v="E21"/>
    <x v="0"/>
    <s v="17/6/GALFR31TU"/>
    <s v="Oui"/>
  </r>
  <r>
    <d v="2017-06-23T00:00:00"/>
    <s v="Transport burau-Madina et Coléah pour enquête"/>
    <x v="0"/>
    <x v="4"/>
    <n v="20000"/>
    <s v="E21"/>
    <x v="0"/>
    <s v="17/6/GALFR31TE"/>
    <s v="Oui"/>
  </r>
  <r>
    <d v="2017-06-23T00:00:00"/>
    <s v="Taxi bureau-maison"/>
    <x v="0"/>
    <x v="4"/>
    <n v="15000"/>
    <s v="E19"/>
    <x v="0"/>
    <s v="17/6/GALFR32TU"/>
    <s v="Oui"/>
  </r>
  <r>
    <d v="2017-06-23T00:00:00"/>
    <s v="Achat de carte de recharge Cellcom"/>
    <x v="3"/>
    <x v="4"/>
    <n v="10000"/>
    <s v="E19"/>
    <x v="0"/>
    <s v="17/6/GALFR26R"/>
    <s v="Oui"/>
  </r>
  <r>
    <d v="2017-06-23T00:00:00"/>
    <s v="Versement à E400 pour achat de jus pour trust building avec un trafiquant"/>
    <x v="9"/>
    <x v="4"/>
    <n v="8000"/>
    <s v="E400"/>
    <x v="0"/>
    <s v="17/6/GALFR27TB"/>
    <s v="Oui"/>
  </r>
  <r>
    <d v="2017-06-23T00:00:00"/>
    <s v="Versement à E400 pour (8) jours de Food allowance"/>
    <x v="2"/>
    <x v="4"/>
    <n v="960000"/>
    <s v="E400"/>
    <x v="0"/>
    <s v="17/6/GALFR36FA"/>
    <s v="Oui"/>
  </r>
  <r>
    <d v="2017-06-23T00:00:00"/>
    <s v="Paiement facture juin/17 BSPS-Sécurité pour gradiennage (1) agent jour et (1) agent nuit pour le bureau"/>
    <x v="15"/>
    <x v="5"/>
    <n v="2000000"/>
    <s v="Moné "/>
    <x v="0"/>
    <s v="17/6/GALFR001"/>
    <s v="Oui"/>
  </r>
  <r>
    <d v="2017-06-23T00:00:00"/>
    <s v="Salaire Moné Doré juin/17"/>
    <x v="1"/>
    <x v="5"/>
    <n v="4313750"/>
    <s v="BPMG GNF"/>
    <x v="1"/>
    <s v="17/6/GALFS"/>
    <m/>
  </r>
  <r>
    <d v="2017-06-23T00:00:00"/>
    <s v="Paiement  Salaire E21 juin/17"/>
    <x v="1"/>
    <x v="4"/>
    <n v="1523750"/>
    <s v="Moné"/>
    <x v="0"/>
    <s v="17/6/GALFS"/>
    <s v="Oui"/>
  </r>
  <r>
    <d v="2017-06-23T00:00:00"/>
    <s v="Paiement Salaire Aîssatou Sessou juin/17"/>
    <x v="1"/>
    <x v="3"/>
    <n v="2213750"/>
    <s v="Moné"/>
    <x v="0"/>
    <s v="17/6/GALFS"/>
    <m/>
  </r>
  <r>
    <d v="2017-06-23T00:00:00"/>
    <s v="Paiement Prime de stage  E17 juin/17"/>
    <x v="1"/>
    <x v="4"/>
    <n v="600000"/>
    <s v="Moné"/>
    <x v="1"/>
    <s v="17/6/GALFS"/>
    <s v="Oui"/>
  </r>
  <r>
    <d v="2017-06-23T00:00:00"/>
    <s v="Paiement Prime de stage   E19 juin/17"/>
    <x v="1"/>
    <x v="4"/>
    <n v="600000"/>
    <s v="Moné"/>
    <x v="1"/>
    <s v="17/6/GALFS"/>
    <s v="Oui"/>
  </r>
  <r>
    <d v="2017-06-23T00:00:00"/>
    <s v="Paiement  Prime de stage E37 juin/17"/>
    <x v="1"/>
    <x v="4"/>
    <n v="600000"/>
    <s v="Moné"/>
    <x v="1"/>
    <s v="17/6/GALFS"/>
    <s v="Oui"/>
  </r>
  <r>
    <d v="2017-06-23T00:00:00"/>
    <s v="Versement à Saidou pour achat (20l) d'essence pour véhicule perso pour son transport de la semaine"/>
    <x v="0"/>
    <x v="0"/>
    <n v="160000"/>
    <s v="Saidou"/>
    <x v="0"/>
    <s v="17/6/GALFRCSN"/>
    <s v="Oui"/>
  </r>
  <r>
    <d v="2017-06-23T00:00:00"/>
    <s v="Food allowance(1) jour à Sérédou pour enquête"/>
    <x v="2"/>
    <x v="4"/>
    <n v="100000"/>
    <s v="E1"/>
    <x v="0"/>
    <s v="17/6/GALFR21F"/>
    <s v="Oui"/>
  </r>
  <r>
    <d v="2017-06-23T00:00:00"/>
    <s v="Transport Sérédou-Gueckedou retour  enquête "/>
    <x v="0"/>
    <x v="4"/>
    <n v="50000"/>
    <s v="E1"/>
    <x v="0"/>
    <s v="17/6/GALFR22TE"/>
    <s v="Oui"/>
  </r>
  <r>
    <d v="2017-06-23T00:00:00"/>
    <s v="Transport Sérédou Boussela pour enquête"/>
    <x v="0"/>
    <x v="4"/>
    <n v="60000"/>
    <s v="E1"/>
    <x v="0"/>
    <s v="17/6/GALFR23TE"/>
    <s v="Oui"/>
  </r>
  <r>
    <d v="2017-06-23T00:00:00"/>
    <s v="Frais hôtel  E1 (3) nuité à Sérédou pour enquête"/>
    <x v="2"/>
    <x v="4"/>
    <n v="300000"/>
    <s v="E1"/>
    <x v="0"/>
    <s v="17/6/GALFR24FH"/>
    <s v="Oui"/>
  </r>
  <r>
    <d v="2017-06-23T00:00:00"/>
    <s v="Food allowance(1) jour à Sérédou pour enquête"/>
    <x v="2"/>
    <x v="4"/>
    <n v="100000"/>
    <s v="E1"/>
    <x v="0"/>
    <s v="17/6/GALFR25F"/>
    <s v="Oui"/>
  </r>
  <r>
    <d v="2017-06-24T00:00:00"/>
    <s v="Food allowance(1) jour à Gueckédou retour enquête"/>
    <x v="2"/>
    <x v="4"/>
    <n v="100000"/>
    <s v="E1"/>
    <x v="0"/>
    <s v="17/6/GALFR25F"/>
    <s v="Oui"/>
  </r>
  <r>
    <d v="2017-06-24T00:00:00"/>
    <s v="Frais hôtel Tmandou plus une (1) nuité à Gueckédou retour enquête à N'Zérékoré et Seérédou"/>
    <x v="2"/>
    <x v="4"/>
    <n v="200000"/>
    <s v="E1"/>
    <x v="0"/>
    <s v="17/6/GALFFSNH"/>
    <s v="Oui"/>
  </r>
  <r>
    <d v="2017-06-24T00:00:00"/>
    <s v="Transport  Gueckédou-Conakry après enquête"/>
    <x v="0"/>
    <x v="4"/>
    <n v="170000"/>
    <s v="E1"/>
    <x v="0"/>
    <s v="17/6/GALFR"/>
    <s v="Oui"/>
  </r>
  <r>
    <d v="2017-06-27T00:00:00"/>
    <s v="transport maison-bureau. Aller et retour"/>
    <x v="16"/>
    <x v="3"/>
    <n v="8000"/>
    <s v="Baldé"/>
    <x v="0"/>
    <s v="17/6/GALFR38TU"/>
    <s v="Oui"/>
  </r>
  <r>
    <d v="2017-06-27T00:00:00"/>
    <s v="Transport  bureau-maison A/R"/>
    <x v="0"/>
    <x v="3"/>
    <n v="30000"/>
    <s v="Castro"/>
    <x v="0"/>
    <s v="17/6/GALFR44TU"/>
    <m/>
  </r>
  <r>
    <d v="2017-06-27T00:00:00"/>
    <s v="Taxi Centre ville (BPMG) bureau"/>
    <x v="0"/>
    <x v="3"/>
    <n v="30000"/>
    <s v="Castro"/>
    <x v="0"/>
    <s v="17/6/GALFR05TU"/>
    <s v="Oui"/>
  </r>
  <r>
    <d v="2017-06-27T00:00:00"/>
    <s v="Taxi maison-Bureau A/R"/>
    <x v="0"/>
    <x v="3"/>
    <n v="21000"/>
    <s v="Odette"/>
    <x v="0"/>
    <s v="17/6/GALFR39TU"/>
    <s v="Oui"/>
  </r>
  <r>
    <d v="2017-06-27T00:00:00"/>
    <s v="Taxi bureau-plaque A"/>
    <x v="0"/>
    <x v="3"/>
    <n v="2000"/>
    <s v="Odette"/>
    <x v="0"/>
    <s v="17/6/GALFR39TU"/>
    <s v="Oui"/>
  </r>
  <r>
    <d v="2017-06-27T00:00:00"/>
    <s v="Taxi plaque-bambeto "/>
    <x v="0"/>
    <x v="3"/>
    <n v="1500"/>
    <s v="Odette"/>
    <x v="0"/>
    <s v="17/6/GALFR39TU"/>
    <s v="Oui"/>
  </r>
  <r>
    <d v="2017-06-27T00:00:00"/>
    <s v="Taxi bambeto-Cour d'appel "/>
    <x v="0"/>
    <x v="3"/>
    <n v="4000"/>
    <s v="Odette"/>
    <x v="0"/>
    <s v="17/6/GALFR39TU"/>
    <s v="Oui"/>
  </r>
  <r>
    <d v="2017-06-27T00:00:00"/>
    <s v="Taxi moto cour d'appel-Bureau R"/>
    <x v="0"/>
    <x v="3"/>
    <n v="30000"/>
    <s v="Odette"/>
    <x v="0"/>
    <s v="17/6/GALFR49TU"/>
    <s v="Oui"/>
  </r>
  <r>
    <d v="2017-06-27T00:00:00"/>
    <s v="Taxi maison -Bureau AR"/>
    <x v="0"/>
    <x v="3"/>
    <n v="16000"/>
    <s v="Sessou"/>
    <x v="0"/>
    <s v="17/6/GALFR34TU"/>
    <s v="Oui"/>
  </r>
  <r>
    <d v="2017-06-27T00:00:00"/>
    <s v="Transport Maison-Bureau AR"/>
    <x v="0"/>
    <x v="4"/>
    <n v="15000"/>
    <s v="E37"/>
    <x v="0"/>
    <s v="17/6/GALFR37TU"/>
    <s v="Oui"/>
  </r>
  <r>
    <d v="2017-06-27T00:00:00"/>
    <s v="Taxi Bureau-maison"/>
    <x v="0"/>
    <x v="4"/>
    <n v="10000"/>
    <s v="E21"/>
    <x v="0"/>
    <s v="17/6/GALFR31TU"/>
    <s v="Oui"/>
  </r>
  <r>
    <d v="2017-06-27T00:00:00"/>
    <s v="Transport Bureau-Bonfi-Madina pour enquête"/>
    <x v="0"/>
    <x v="4"/>
    <n v="16000"/>
    <s v="E21"/>
    <x v="0"/>
    <s v="17/6/GALFR38TE"/>
    <s v="Oui"/>
  </r>
  <r>
    <d v="2017-06-27T00:00:00"/>
    <s v="Taxi bureau- maison"/>
    <x v="0"/>
    <x v="4"/>
    <n v="15000"/>
    <s v="E19"/>
    <x v="0"/>
    <s v="17/6/GALFR48TU"/>
    <s v="Oui"/>
  </r>
  <r>
    <d v="2017-06-27T00:00:00"/>
    <s v="Taxi maison bureau aller bureau"/>
    <x v="0"/>
    <x v="6"/>
    <n v="10000"/>
    <s v="Tamba"/>
    <x v="0"/>
    <s v="17/6/GALFR49TU"/>
    <s v="Oui"/>
  </r>
  <r>
    <d v="2017-06-27T00:00:00"/>
    <s v="paiement bonus à www,soleilfmguinee,net verdict kindia peaux de panthère"/>
    <x v="10"/>
    <x v="6"/>
    <n v="100000"/>
    <s v="Tamba"/>
    <x v="0"/>
    <s v="17/6/GALFR30BM"/>
    <s v="Oui"/>
  </r>
  <r>
    <d v="2017-06-27T00:00:00"/>
    <s v="paiement bonus à la radio soleil fm pour obtention élément sonore cas peaux de panthère dalaba et verdict cas kindia"/>
    <x v="10"/>
    <x v="6"/>
    <n v="210000"/>
    <s v="Tamba"/>
    <x v="0"/>
    <s v="17/6/GALFR31BM"/>
    <s v="Oui"/>
  </r>
  <r>
    <d v="2017-06-27T00:00:00"/>
    <s v="Transport Moné Bureau-centre ville (BPMG)"/>
    <x v="0"/>
    <x v="5"/>
    <n v="50000"/>
    <s v="Moné "/>
    <x v="0"/>
    <s v="17/6/GALFR46Tu"/>
    <s v="Oui"/>
  </r>
  <r>
    <d v="2017-06-27T00:00:00"/>
    <s v="Frais de fonctionnement Moné  pour  la semaine"/>
    <x v="0"/>
    <x v="5"/>
    <n v="120000"/>
    <s v="Moné "/>
    <x v="0"/>
    <s v="17/6/GALFR47TU"/>
    <s v="Oui"/>
  </r>
  <r>
    <d v="2017-06-27T00:00:00"/>
    <s v="Remboursement à Ibrahima BAH Chauffeur pour accompagnement de NICOLAS à l'Aéroport"/>
    <x v="0"/>
    <x v="5"/>
    <n v="80000"/>
    <s v="Moné "/>
    <x v="0"/>
    <s v="17/6/GALFR07TU"/>
    <s v="Oui"/>
  </r>
  <r>
    <d v="2017-06-27T00:00:00"/>
    <s v="Paiement main d'œuvre Sékou Traoré pour nettoyage de la cour du bureau"/>
    <x v="15"/>
    <x v="5"/>
    <n v="20000"/>
    <s v="Moné "/>
    <x v="0"/>
    <s v="17/6/GALFR08MO"/>
    <s v="Oui"/>
  </r>
  <r>
    <d v="2017-06-27T00:00:00"/>
    <s v="Transport Saidou Bureau-Serproma pour la signature e la convention de WARA"/>
    <x v="0"/>
    <x v="0"/>
    <n v="40000"/>
    <s v="Saidou"/>
    <x v="0"/>
    <s v="17/6/GALFR45TU"/>
    <s v="Oui"/>
  </r>
  <r>
    <d v="2017-06-27T00:00:00"/>
    <s v="Remboursement à Saidou transport (2) jours  maison-bureau "/>
    <x v="0"/>
    <x v="0"/>
    <n v="52000"/>
    <s v="Saidou"/>
    <x v="0"/>
    <s v="17/6/GALFR04TU"/>
    <s v="Oui"/>
  </r>
  <r>
    <d v="2017-06-27T00:00:00"/>
    <s v="Versement à Saidou pour achat (10l) d'essence pour  la moto  pour son transport de la semaine"/>
    <x v="0"/>
    <x v="0"/>
    <n v="80000"/>
    <s v="Saidou"/>
    <x v="0"/>
    <s v="17/6/GALFR06TU"/>
    <s v="Oui"/>
  </r>
  <r>
    <d v="2017-06-28T00:00:00"/>
    <s v="transport maison-bureau. Aller et retour"/>
    <x v="16"/>
    <x v="3"/>
    <n v="8000"/>
    <s v="Baldé"/>
    <x v="0"/>
    <s v="17/6/GALFR38TU"/>
    <s v="Oui"/>
  </r>
  <r>
    <d v="2017-06-28T00:00:00"/>
    <s v="Taxi maison A/R"/>
    <x v="0"/>
    <x v="3"/>
    <n v="30000"/>
    <s v="Castro"/>
    <x v="0"/>
    <s v="17/6/GALFR44TU"/>
    <s v="Oui"/>
  </r>
  <r>
    <d v="2017-06-28T00:00:00"/>
    <s v="Taxi maison-cour d'appel A"/>
    <x v="0"/>
    <x v="3"/>
    <n v="30000"/>
    <s v="Odette"/>
    <x v="0"/>
    <s v="17/6/GALFR49TU"/>
    <s v="Oui"/>
  </r>
  <r>
    <d v="2017-06-28T00:00:00"/>
    <s v="Taxi cour d'appel bureau R"/>
    <x v="0"/>
    <x v="3"/>
    <n v="30000"/>
    <s v="Odette"/>
    <x v="0"/>
    <s v="17/6/GALF49TU"/>
    <s v="Oui"/>
  </r>
  <r>
    <d v="2017-06-28T00:00:00"/>
    <s v="Taxi bureau-maison R"/>
    <x v="0"/>
    <x v="3"/>
    <n v="8500"/>
    <s v="Odette"/>
    <x v="0"/>
    <s v="17/6/GALF"/>
    <s v="Oui"/>
  </r>
  <r>
    <d v="2017-06-28T00:00:00"/>
    <s v="Taxi maison -Bureau AR"/>
    <x v="0"/>
    <x v="3"/>
    <n v="16000"/>
    <s v="Sessou"/>
    <x v="0"/>
    <s v="17/6/GALFR34TU"/>
    <s v="Oui"/>
  </r>
  <r>
    <d v="2017-06-28T00:00:00"/>
    <s v="Transport Bureau-Lambangni"/>
    <x v="0"/>
    <x v="4"/>
    <n v="12000"/>
    <s v="E37"/>
    <x v="0"/>
    <s v="17/6/GALFR14TE"/>
    <s v="Oui"/>
  </r>
  <r>
    <d v="2017-06-28T00:00:00"/>
    <s v="Transport Maison-Bureau AR"/>
    <x v="0"/>
    <x v="4"/>
    <n v="15000"/>
    <s v="E37"/>
    <x v="0"/>
    <s v="17/6/GALFR19TU"/>
    <s v="Oui"/>
  </r>
  <r>
    <d v="2017-06-28T00:00:00"/>
    <s v="Carburant vehicule pour enquétes avec E 400 conakry"/>
    <x v="0"/>
    <x v="4"/>
    <n v="80000"/>
    <s v="E37"/>
    <x v="0"/>
    <s v="17/6/GALFR18C"/>
    <s v="Oui"/>
  </r>
  <r>
    <d v="2017-06-28T00:00:00"/>
    <s v="Transport conakry-forecariah"/>
    <x v="0"/>
    <x v="4"/>
    <n v="20000"/>
    <s v="E17"/>
    <x v="0"/>
    <s v="17/6/GALFR01TE"/>
    <s v="Oui"/>
  </r>
  <r>
    <d v="2017-06-28T00:00:00"/>
    <s v="Taxi moto pour les courses à forecariah"/>
    <x v="0"/>
    <x v="4"/>
    <n v="40000"/>
    <s v="E17"/>
    <x v="0"/>
    <s v="17/6/GALFR02TE"/>
    <s v="Oui"/>
  </r>
  <r>
    <d v="2017-06-28T00:00:00"/>
    <s v="Food allowance journalière"/>
    <x v="2"/>
    <x v="4"/>
    <n v="80000"/>
    <s v="E17"/>
    <x v="0"/>
    <s v="17/6/GALFR03FA"/>
    <s v="Oui"/>
  </r>
  <r>
    <d v="2017-06-28T00:00:00"/>
    <s v="Jus de fruit avec trafiquant"/>
    <x v="9"/>
    <x v="4"/>
    <n v="40000"/>
    <s v="E17"/>
    <x v="0"/>
    <s v="17/6/GALFR04TB"/>
    <s v="Oui"/>
  </r>
  <r>
    <d v="2017-06-28T00:00:00"/>
    <s v="Frais de taxi moto pour la journee a maferinya"/>
    <x v="0"/>
    <x v="4"/>
    <n v="20000"/>
    <s v="E21"/>
    <x v="0"/>
    <s v="17/6/GALFR47TE"/>
    <s v="Oui"/>
  </r>
  <r>
    <d v="2017-06-28T00:00:00"/>
    <s v="Transport conakry -maferinya"/>
    <x v="0"/>
    <x v="4"/>
    <n v="20000"/>
    <s v="E21"/>
    <x v="0"/>
    <s v="17/6/GALFR48TE"/>
    <s v="Oui"/>
  </r>
  <r>
    <d v="2017-06-28T00:00:00"/>
    <s v="Ration journalière à Maférinya"/>
    <x v="2"/>
    <x v="4"/>
    <n v="80000"/>
    <s v="E21"/>
    <x v="0"/>
    <s v="17/6/GALFR49FA"/>
    <s v="Oui"/>
  </r>
  <r>
    <d v="2017-06-28T00:00:00"/>
    <s v="Frais hôtel kimambourou E1 à Maférinya"/>
    <x v="2"/>
    <x v="4"/>
    <n v="200000"/>
    <s v="E21"/>
    <x v="0"/>
    <s v="17/6/GALFF05H"/>
    <s v="Oui"/>
  </r>
  <r>
    <d v="2017-06-28T00:00:00"/>
    <s v="Achat de Recharge orange pour appel telephonique d'un trafiquant "/>
    <x v="3"/>
    <x v="4"/>
    <n v="15000"/>
    <s v="E21"/>
    <x v="0"/>
    <s v="17/6/GALFRC"/>
    <s v="Oui"/>
  </r>
  <r>
    <d v="2017-06-28T00:00:00"/>
    <s v="Taxi burea-maison"/>
    <x v="0"/>
    <x v="4"/>
    <n v="15000"/>
    <s v="E19"/>
    <x v="0"/>
    <s v="17/6/GALFR48TU"/>
    <s v="Oui"/>
  </r>
  <r>
    <d v="2017-06-28T00:00:00"/>
    <s v="paiement bonus à www,leprojecteurguinee,com sur verdict peaux de panthère à kindia"/>
    <x v="10"/>
    <x v="6"/>
    <n v="100000"/>
    <s v="Tamba"/>
    <x v="0"/>
    <s v="17/6/GALFR32BM"/>
    <s v="Oui"/>
  </r>
  <r>
    <d v="2017-06-28T00:00:00"/>
    <s v="paiement bonus à www,guineeprogres,com sur verdict cas peaux de panthère à kindia"/>
    <x v="10"/>
    <x v="6"/>
    <n v="100000"/>
    <s v="Tamba"/>
    <x v="0"/>
    <s v="17/6/GALFR32BM"/>
    <s v="Oui"/>
  </r>
  <r>
    <d v="2017-06-28T00:00:00"/>
    <s v="paiement à www,guineemail,com sur verdict peaux de panthère kindia"/>
    <x v="10"/>
    <x v="6"/>
    <n v="100000"/>
    <s v="Tamba"/>
    <x v="0"/>
    <s v="17/6/GALFR32BM"/>
    <s v="Oui"/>
  </r>
  <r>
    <d v="2017-06-28T00:00:00"/>
    <s v="paiement à www,femmesafricaines,info cas verdict peaux de panthère kindia"/>
    <x v="10"/>
    <x v="6"/>
    <n v="100000"/>
    <s v="Tamba"/>
    <x v="0"/>
    <s v="17/6/GALFR32BM"/>
    <s v="Oui"/>
  </r>
  <r>
    <d v="2017-06-28T00:00:00"/>
    <s v="paiement à www,leverificateur,net cas verdict peaux de panthère kindia"/>
    <x v="10"/>
    <x v="6"/>
    <n v="100000"/>
    <s v="Tamba"/>
    <x v="0"/>
    <s v="17/6/GALFR32BM"/>
    <s v="Oui"/>
  </r>
  <r>
    <d v="2017-06-28T00:00:00"/>
    <s v="paiement à www,visionguinee,info sur verdict peaux de panthère Kindia"/>
    <x v="10"/>
    <x v="6"/>
    <n v="100000"/>
    <s v="Tamba"/>
    <x v="0"/>
    <s v="17/6/GALFR32BM"/>
    <s v="Oui"/>
  </r>
  <r>
    <d v="2017-06-28T00:00:00"/>
    <s v="Taxi maison-bureau( aller et retour)"/>
    <x v="0"/>
    <x v="6"/>
    <n v="10000"/>
    <s v="Tamba"/>
    <x v="0"/>
    <s v="17/6/GALFR49TU"/>
    <s v="Oui"/>
  </r>
  <r>
    <d v="2017-06-28T00:00:00"/>
    <s v="Versement à E400 pour trust builiding pour la rencontre d'un trafiquant"/>
    <x v="9"/>
    <x v="4"/>
    <n v="80000"/>
    <s v="E400"/>
    <x v="0"/>
    <s v="17/6/GALFR24TB"/>
    <s v="Oui"/>
  </r>
  <r>
    <d v="2017-06-28T00:00:00"/>
    <s v="Achat de (2) paquets d'eau pour l'équipe du bureau"/>
    <x v="1"/>
    <x v="5"/>
    <n v="14000"/>
    <s v="Moné "/>
    <x v="0"/>
    <s v="17/6/GALFLR10A"/>
    <s v="Oui"/>
  </r>
  <r>
    <d v="2017-06-28T00:00:00"/>
    <s v="Versement à Maimouna  pour achat de (2)paquets d'omo, (2) bidons savon liquide, (2) bidons savon de versselle pour le nureau"/>
    <x v="8"/>
    <x v="5"/>
    <n v="268000"/>
    <s v="Moné "/>
    <x v="1"/>
    <s v="17/6/GALFR11A"/>
    <s v="Oui"/>
  </r>
  <r>
    <d v="2017-06-28T00:00:00"/>
    <s v="Paiement salaire Maimouna Baldé juin/17"/>
    <x v="15"/>
    <x v="5"/>
    <n v="500000"/>
    <s v="Moné "/>
    <x v="0"/>
    <s v="17/6/GALFLR12SJ"/>
    <s v="Oui"/>
  </r>
  <r>
    <d v="2017-06-28T00:00:00"/>
    <s v="Achat E-recharg pour l'équipe du bureau"/>
    <x v="3"/>
    <x v="5"/>
    <n v="400000"/>
    <s v="Moné "/>
    <x v="0"/>
    <s v="17/6/GALFR15RB"/>
    <s v="Oui"/>
  </r>
  <r>
    <d v="2017-06-28T00:00:00"/>
    <s v="Achat d'un parapluie pour maimouna"/>
    <x v="8"/>
    <x v="5"/>
    <n v="30000"/>
    <s v="Moné "/>
    <x v="1"/>
    <s v="17/6/GALFR16A"/>
    <s v="Oui"/>
  </r>
  <r>
    <d v="2017-06-28T00:00:00"/>
    <s v="Paiement Main d'œuvre Moustapha Diaoudé pour expertise de l'imprimante pour la reparation"/>
    <x v="15"/>
    <x v="5"/>
    <n v="50000"/>
    <s v="Moné "/>
    <x v="0"/>
    <s v="17/6/GALFLR21MO"/>
    <s v="Oui"/>
  </r>
  <r>
    <d v="2017-06-28T00:00:00"/>
    <s v="Achat de E-recharge pour l'équipe du Bureau"/>
    <x v="3"/>
    <x v="5"/>
    <n v="400000"/>
    <s v="Moné "/>
    <x v="0"/>
    <s v="17/6/GALFR22RB"/>
    <s v="Oui"/>
  </r>
  <r>
    <d v="2017-06-28T00:00:00"/>
    <s v="Achat d'un manteau pour Saidou"/>
    <x v="8"/>
    <x v="5"/>
    <n v="120000"/>
    <s v="Moné "/>
    <x v="1"/>
    <s v="17/6/GALFLR23A"/>
    <s v="Oui"/>
  </r>
  <r>
    <d v="2017-06-29T00:00:00"/>
    <s v="transport maison-bureau. Aller et retour"/>
    <x v="0"/>
    <x v="3"/>
    <n v="8000"/>
    <s v="Baldé"/>
    <x v="0"/>
    <s v="17/6/GALFR38TU"/>
    <s v="Oui"/>
  </r>
  <r>
    <d v="2017-06-29T00:00:00"/>
    <s v="Taxi maison A/R"/>
    <x v="0"/>
    <x v="3"/>
    <n v="30000"/>
    <s v="Castro"/>
    <x v="0"/>
    <s v="17/6/GALFR44TU"/>
    <s v="Oui"/>
  </r>
  <r>
    <d v="2017-06-29T00:00:00"/>
    <s v="Trasport Serproma-bureau-bureau Serproma  A/R"/>
    <x v="0"/>
    <x v="3"/>
    <n v="90000"/>
    <s v="Castro"/>
    <x v="0"/>
    <s v="17/6/GALFR44TU"/>
    <s v="Oui"/>
  </r>
  <r>
    <d v="2017-06-29T00:00:00"/>
    <s v="Taxi maison-cour d'appel A"/>
    <x v="0"/>
    <x v="3"/>
    <n v="30000"/>
    <s v="Odette"/>
    <x v="0"/>
    <s v="17/6/GALFR20TU"/>
    <s v="Oui"/>
  </r>
  <r>
    <d v="2017-06-29T00:00:00"/>
    <s v="Taxo moto-cour d'appel-bureau R"/>
    <x v="0"/>
    <x v="3"/>
    <n v="30000"/>
    <s v="Odette"/>
    <x v="0"/>
    <s v="17/6/GALFR20TU"/>
    <s v="Oui"/>
  </r>
  <r>
    <d v="2017-06-29T00:00:00"/>
    <s v="Taxibureau-maison R"/>
    <x v="0"/>
    <x v="3"/>
    <n v="8500"/>
    <s v="Odette"/>
    <x v="0"/>
    <s v="17/6/GALF"/>
    <s v="Oui"/>
  </r>
  <r>
    <d v="2017-06-29T00:00:00"/>
    <s v="Taxi maison -Bureau AR"/>
    <x v="0"/>
    <x v="3"/>
    <n v="16000"/>
    <s v="Sessou"/>
    <x v="0"/>
    <s v="17/6/GALFR34TU"/>
    <s v="Oui"/>
  </r>
  <r>
    <d v="2017-06-29T00:00:00"/>
    <s v="Carburant vehicule pour enquétes avec E 400 conakry"/>
    <x v="0"/>
    <x v="4"/>
    <n v="80000"/>
    <s v="E37"/>
    <x v="0"/>
    <s v="17/6/GALFR023182C"/>
    <s v="Oui"/>
  </r>
  <r>
    <d v="2017-06-29T00:00:00"/>
    <s v="Transport Maison-bureau AR"/>
    <x v="0"/>
    <x v="4"/>
    <n v="15000"/>
    <s v="E37"/>
    <x v="0"/>
    <s v="17/6/GALFR19TU"/>
    <s v="Oui"/>
  </r>
  <r>
    <d v="2017-06-29T00:00:00"/>
    <s v="Transport Hôtel-Maison AR"/>
    <x v="0"/>
    <x v="4"/>
    <n v="7000"/>
    <s v="E37"/>
    <x v="0"/>
    <s v="17/6/GALFR34TE"/>
    <s v="Oui"/>
  </r>
  <r>
    <d v="2017-06-29T00:00:00"/>
    <s v="Food allowance journalière"/>
    <x v="2"/>
    <x v="4"/>
    <n v="80000"/>
    <s v="E17"/>
    <x v="0"/>
    <s v="17/6/GALFR06TE"/>
    <s v="Oui"/>
  </r>
  <r>
    <d v="2017-06-29T00:00:00"/>
    <s v="Taxi moto pour le village aller et retour"/>
    <x v="0"/>
    <x v="4"/>
    <n v="40000"/>
    <s v="E17"/>
    <x v="0"/>
    <s v="17/6/GALFR"/>
    <s v="Oui"/>
  </r>
  <r>
    <d v="2017-06-29T00:00:00"/>
    <s v="Repas avec trafiquant de forecariah"/>
    <x v="9"/>
    <x v="4"/>
    <n v="30000"/>
    <s v="E17"/>
    <x v="0"/>
    <s v="17/6/GALFR"/>
    <s v="Oui"/>
  </r>
  <r>
    <d v="2017-06-29T00:00:00"/>
    <s v="Frais de taxi moto pour la journee a maferinya"/>
    <x v="0"/>
    <x v="4"/>
    <n v="25000"/>
    <s v="E21"/>
    <x v="0"/>
    <s v="17/6/GALFR50TE"/>
    <s v="Oui"/>
  </r>
  <r>
    <d v="2017-06-29T00:00:00"/>
    <s v="Tranport maferinya -coyah retour enquête Maférinya"/>
    <x v="0"/>
    <x v="4"/>
    <n v="5000"/>
    <s v="E21"/>
    <x v="0"/>
    <s v="17/6/GALFR1TE"/>
    <s v="Oui"/>
  </r>
  <r>
    <d v="2017-06-29T00:00:00"/>
    <s v="Ration journalière à Maférinya"/>
    <x v="2"/>
    <x v="4"/>
    <n v="80000"/>
    <s v="E21"/>
    <x v="0"/>
    <s v="17/6/GALFR3FA"/>
    <s v="Oui"/>
  </r>
  <r>
    <d v="2017-06-29T00:00:00"/>
    <s v="Transport  coyah - cosa  retour enquête Maférinya"/>
    <x v="0"/>
    <x v="4"/>
    <n v="10000"/>
    <s v="E21"/>
    <x v="0"/>
    <s v="17/6/GALFR2TE"/>
    <s v="Oui"/>
  </r>
  <r>
    <d v="2017-06-29T00:00:00"/>
    <s v="Frais transfert crédit orange pour appel d'un trafiquant "/>
    <x v="0"/>
    <x v="4"/>
    <n v="5000"/>
    <s v="E21"/>
    <x v="0"/>
    <s v="17/6/GALFR4"/>
    <s v="Oui"/>
  </r>
  <r>
    <d v="2017-06-29T00:00:00"/>
    <s v="Taxi bureau-maison"/>
    <x v="0"/>
    <x v="4"/>
    <n v="15000"/>
    <s v="E19"/>
    <x v="0"/>
    <s v="17/6/GALFR48TU"/>
    <s v="Oui"/>
  </r>
  <r>
    <d v="2017-06-29T00:00:00"/>
    <s v="Taxi maison-en ville-bureau (recuperation journaux)"/>
    <x v="0"/>
    <x v="6"/>
    <n v="30000"/>
    <s v="Tamba"/>
    <x v="0"/>
    <s v="17/6/GALFR17TU"/>
    <s v="Oui"/>
  </r>
  <r>
    <d v="2017-06-29T00:00:00"/>
    <s v="Paiement de bonus au journal Le Continent sur cas verdict sur peaux de panthère à kindia"/>
    <x v="10"/>
    <x v="6"/>
    <n v="100000"/>
    <s v="Tamba"/>
    <x v="0"/>
    <s v="17/6/GALFR40BM"/>
    <s v="Oui"/>
  </r>
  <r>
    <d v="2017-06-29T00:00:00"/>
    <s v="Paiement de bonus au journal Affiches Guinéennes sur le verdict cas peaux de panthère de kindia"/>
    <x v="10"/>
    <x v="6"/>
    <n v="100000"/>
    <s v="Tamba"/>
    <x v="0"/>
    <s v="17/6/GALFR41BM"/>
    <s v="Oui"/>
  </r>
  <r>
    <d v="2017-06-29T00:00:00"/>
    <s v="Paiement de bonus au journal Le Standart sur verdict cas peaux de panthère de kindia"/>
    <x v="10"/>
    <x v="6"/>
    <n v="100000"/>
    <s v="Tamba"/>
    <x v="0"/>
    <s v="17/6/GALFR42BM"/>
    <s v="Oui"/>
  </r>
  <r>
    <d v="2017-06-29T00:00:00"/>
    <s v="Paiement de bonus au journal L'Observateur sur verdict cas peaux de panthère de kindia"/>
    <x v="10"/>
    <x v="6"/>
    <n v="100000"/>
    <s v="Tamba"/>
    <x v="0"/>
    <s v="17/6/GALFR43BM"/>
    <s v="Oui"/>
  </r>
  <r>
    <d v="2017-06-29T00:00:00"/>
    <s v="Versement à E400 pour frais d'hôtel Rivera (1) nuit pour rncontre d'un trafiquant"/>
    <x v="2"/>
    <x v="4"/>
    <n v="1000000"/>
    <s v="E400"/>
    <x v="0"/>
    <s v="17/6/GALFR26H"/>
    <s v="Oui"/>
  </r>
  <r>
    <d v="2017-06-29T00:00:00"/>
    <s v="Remboursement de 50% des frais medicaux E1"/>
    <x v="1"/>
    <x v="5"/>
    <n v="337500"/>
    <s v="E1"/>
    <x v="0"/>
    <s v="17/6/GALFR29TB"/>
    <s v="Oui"/>
  </r>
  <r>
    <d v="2017-06-30T00:00:00"/>
    <s v="Transport  bureau-maison A/R"/>
    <x v="0"/>
    <x v="3"/>
    <n v="30000"/>
    <s v="Castro"/>
    <x v="0"/>
    <s v="17/6/GALFR44TU"/>
    <s v="Oui"/>
  </r>
  <r>
    <d v="2017-06-30T00:00:00"/>
    <s v="Taxi moto-bureau serproma A/R"/>
    <x v="0"/>
    <x v="3"/>
    <n v="60000"/>
    <s v="Castro"/>
    <x v="0"/>
    <s v="17/6/GALFR44TU"/>
    <s v="Oui"/>
  </r>
  <r>
    <d v="2017-06-30T00:00:00"/>
    <s v="Taxi maison-Bureau A/R"/>
    <x v="0"/>
    <x v="3"/>
    <n v="8500"/>
    <s v="Odette"/>
    <x v="0"/>
    <s v="17/6/GALF"/>
    <s v="Oui"/>
  </r>
  <r>
    <d v="2017-06-30T00:00:00"/>
    <s v="Taxi maison -Bureau AR"/>
    <x v="0"/>
    <x v="3"/>
    <n v="16000"/>
    <s v="Sessou"/>
    <x v="0"/>
    <s v="17/6/GALFR34TU"/>
    <s v="Oui"/>
  </r>
  <r>
    <d v="2017-06-30T00:00:00"/>
    <s v="Transport Maison-Bureau AR"/>
    <x v="0"/>
    <x v="4"/>
    <n v="15000"/>
    <s v="E37"/>
    <x v="0"/>
    <s v="17/6/GALFR19TU"/>
    <s v="Oui"/>
  </r>
  <r>
    <d v="2017-06-30T00:00:00"/>
    <s v="Transport du Bureau-Lambangni AR"/>
    <x v="0"/>
    <x v="4"/>
    <n v="12000"/>
    <s v="E37"/>
    <x v="0"/>
    <s v="17/6/GALFR36TE"/>
    <s v="Oui"/>
  </r>
  <r>
    <d v="2017-06-30T00:00:00"/>
    <s v="Food allowance journaliere"/>
    <x v="2"/>
    <x v="4"/>
    <n v="80000"/>
    <s v="E17"/>
    <x v="0"/>
    <s v="17/6/GALFR"/>
    <s v="Oui"/>
  </r>
  <r>
    <d v="2017-06-30T00:00:00"/>
    <s v="Taxi moto Forecariah centre -peripherie AR"/>
    <x v="0"/>
    <x v="4"/>
    <n v="25000"/>
    <s v="E17"/>
    <x v="0"/>
    <s v="17/6/GALFR09TE"/>
    <s v="Oui"/>
  </r>
  <r>
    <d v="2017-06-30T00:00:00"/>
    <s v="Achat d'un Raffraichissant avec trafiquant"/>
    <x v="9"/>
    <x v="4"/>
    <n v="25000"/>
    <s v="E17"/>
    <x v="0"/>
    <s v="17/6/GALFR"/>
    <s v="Oui"/>
  </r>
  <r>
    <d v="2017-06-30T00:00:00"/>
    <s v="Transport Forecariah Pamelap"/>
    <x v="0"/>
    <x v="4"/>
    <n v="25000"/>
    <s v="E17"/>
    <x v="0"/>
    <s v="17/6/GALFR"/>
    <s v="Oui"/>
  </r>
  <r>
    <d v="2017-06-30T00:00:00"/>
    <s v="Taxi Bureau-maison"/>
    <x v="0"/>
    <x v="4"/>
    <n v="10000"/>
    <s v="E21"/>
    <x v="0"/>
    <s v="17/6/GALFR31TU"/>
    <s v="Oui"/>
  </r>
  <r>
    <d v="2017-06-30T00:00:00"/>
    <s v="Taxi bureau-maison"/>
    <x v="0"/>
    <x v="4"/>
    <n v="15000"/>
    <s v="E19"/>
    <x v="0"/>
    <s v="17/6/GALFR48TU"/>
    <s v="Oui"/>
  </r>
  <r>
    <d v="2017-06-30T00:00:00"/>
    <s v="Taxi maison-bureau( aller et retour)"/>
    <x v="0"/>
    <x v="6"/>
    <n v="10000"/>
    <s v="Tamba"/>
    <x v="0"/>
    <s v="17/6/GALFR49TU"/>
    <s v="Oui"/>
  </r>
  <r>
    <d v="2017-06-30T00:00:00"/>
    <s v="Versement au Command Diakité pour la sécurité de E400 pour la journée du 29/6/17 et scorte à l'aéroport"/>
    <x v="15"/>
    <x v="5"/>
    <n v="2700000"/>
    <s v="Moné "/>
    <x v="0"/>
    <s v="17/6/GALFR33S"/>
    <s v="Oui"/>
  </r>
  <r>
    <d v="2017-06-30T00:00:00"/>
    <s v="Achat de repas (1) jour pour le garde de E400 pour sa sécurité"/>
    <x v="1"/>
    <x v="5"/>
    <n v="25000"/>
    <s v="Moné "/>
    <x v="0"/>
    <s v="17/6/GALFR37"/>
    <s v="Oui"/>
  </r>
  <r>
    <d v="2017-06-30T00:00:00"/>
    <s v="Achat de (2) paquets d'eau pour l'équipe du bureau"/>
    <x v="1"/>
    <x v="5"/>
    <n v="14000"/>
    <s v="Moné "/>
    <x v="0"/>
    <s v="17/6/GALFR40A"/>
    <s v="Oui"/>
  </r>
  <r>
    <d v="2017-06-30T00:00:00"/>
    <s v="Achat (15l) gasoil véhicule personnel E1 pour son transport"/>
    <x v="0"/>
    <x v="4"/>
    <n v="120000"/>
    <s v="E1"/>
    <x v="0"/>
    <s v="17/6/GALFR44A"/>
    <s v="Oui"/>
  </r>
  <r>
    <d v="2017-06-30T00:00:00"/>
    <s v="Versement à Saidou Bonus des agents de la police pour la securité de E400 à l'aéroport"/>
    <x v="10"/>
    <x v="0"/>
    <n v="800000"/>
    <s v="Saidou"/>
    <x v="0"/>
    <s v="17/6/GALFR41"/>
    <s v="Oui"/>
  </r>
  <r>
    <d v="2017-06-30T00:00:00"/>
    <s v="Frais hébergement (2) nuitées  hôtel BAFILA E17 à forecariat"/>
    <x v="2"/>
    <x v="4"/>
    <n v="500000"/>
    <s v="E17"/>
    <x v="0"/>
    <s v="17/6/GALFF01985H"/>
    <s v="Oui"/>
  </r>
  <r>
    <d v="2017-06-30T00:00:00"/>
    <s v="Facture  Service Web"/>
    <x v="12"/>
    <x v="5"/>
    <n v="22600"/>
    <s v="BPMG GNF"/>
    <x v="0"/>
    <s v="17/6/GALF"/>
    <s v="Oui"/>
  </r>
  <r>
    <d v="2017-06-30T00:00:00"/>
    <s v="Taxe Frais Fixe au 30/06/2017"/>
    <x v="12"/>
    <x v="5"/>
    <n v="4576"/>
    <s v="BPMG GNF"/>
    <x v="0"/>
    <s v="17/6/GALF"/>
    <s v="Oui"/>
  </r>
  <r>
    <d v="2017-06-30T00:00:00"/>
    <s v="Taxe commission decouvert"/>
    <x v="12"/>
    <x v="5"/>
    <n v="4233"/>
    <s v="BPMG GNF"/>
    <x v="0"/>
    <s v="17/6/GALF"/>
    <s v="Oui"/>
  </r>
  <r>
    <d v="2017-06-30T00:00:00"/>
    <s v="Taxe  Interets DBT  au 30/06/2017"/>
    <x v="12"/>
    <x v="5"/>
    <n v="470"/>
    <s v="BPMG GNF"/>
    <x v="0"/>
    <s v="17/6/GALF"/>
    <s v="Oui"/>
  </r>
  <r>
    <d v="2017-06-30T00:00:00"/>
    <s v="Interets debiteurs au 30/06/2017"/>
    <x v="12"/>
    <x v="5"/>
    <n v="3618"/>
    <s v="BPMG GNF"/>
    <x v="0"/>
    <s v="17/6/GALF"/>
    <s v="Oui"/>
  </r>
  <r>
    <d v="2017-06-30T00:00:00"/>
    <s v="Commission de decouvert 30/06/2017"/>
    <x v="12"/>
    <x v="5"/>
    <n v="32560"/>
    <s v="BPMG GNF"/>
    <x v="0"/>
    <s v="17/6/GALF"/>
    <s v="Oui"/>
  </r>
  <r>
    <d v="2017-06-30T00:00:00"/>
    <s v="Commission Manipulation de Compte 30/06/2017"/>
    <x v="12"/>
    <x v="5"/>
    <n v="25424"/>
    <s v="BPMG GNF"/>
    <x v="0"/>
    <s v="17/6/GALF"/>
    <s v="Oui"/>
  </r>
  <r>
    <d v="2017-06-30T00:00:00"/>
    <s v="Taxe Frais Fixe au 30/06/2017"/>
    <x v="12"/>
    <x v="5"/>
    <n v="27354"/>
    <s v="BPMG USD"/>
    <x v="0"/>
    <s v="17/6/GALF"/>
    <s v="Oui"/>
  </r>
  <r>
    <d v="2017-06-30T00:00:00"/>
    <s v="Commission Manipulation de Compte 30/06/2017"/>
    <x v="12"/>
    <x v="5"/>
    <n v="152017"/>
    <s v="BPMG USD"/>
    <x v="0"/>
    <s v="17/6/GALF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2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0">
        <item x="12"/>
        <item x="7"/>
        <item x="13"/>
        <item x="10"/>
        <item x="6"/>
        <item x="9"/>
        <item x="3"/>
        <item x="4"/>
        <item x="16"/>
        <item x="5"/>
        <item x="14"/>
        <item x="15"/>
        <item x="1"/>
        <item m="1" x="18"/>
        <item x="0"/>
        <item x="2"/>
        <item x="8"/>
        <item x="17"/>
        <item x="11"/>
        <item t="default"/>
      </items>
    </pivotField>
    <pivotField showAll="0"/>
    <pivotField showAll="0"/>
    <pivotField showAll="0"/>
  </pivotFields>
  <rowFields count="1">
    <field x="5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omme de Montant dépensé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8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22" firstHeaderRow="1" firstDataRow="2" firstDataCol="1"/>
  <pivotFields count="9">
    <pivotField numFmtId="14" showAll="0"/>
    <pivotField showAll="0"/>
    <pivotField axis="axisCol" showAll="0">
      <items count="30">
        <item x="12"/>
        <item x="10"/>
        <item m="1" x="25"/>
        <item m="1" x="22"/>
        <item m="1" x="19"/>
        <item m="1" x="23"/>
        <item x="4"/>
        <item x="6"/>
        <item x="8"/>
        <item x="1"/>
        <item x="11"/>
        <item x="15"/>
        <item m="1" x="27"/>
        <item x="3"/>
        <item x="7"/>
        <item x="0"/>
        <item m="1" x="28"/>
        <item m="1" x="24"/>
        <item m="1" x="26"/>
        <item x="14"/>
        <item m="1" x="20"/>
        <item x="2"/>
        <item m="1" x="21"/>
        <item x="9"/>
        <item x="5"/>
        <item m="1" x="18"/>
        <item x="16"/>
        <item x="13"/>
        <item x="17"/>
        <item t="default"/>
      </items>
    </pivotField>
    <pivotField axis="axisRow" showAll="0">
      <items count="10">
        <item x="7"/>
        <item x="4"/>
        <item x="3"/>
        <item x="0"/>
        <item x="6"/>
        <item x="5"/>
        <item x="2"/>
        <item x="1"/>
        <item m="1" x="8"/>
        <item t="default"/>
      </items>
    </pivotField>
    <pivotField dataField="1"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</pivotFields>
  <rowFields count="2">
    <field x="6"/>
    <field x="3"/>
  </rowFields>
  <rowItems count="18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2"/>
  </colFields>
  <colItems count="19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9"/>
    </i>
    <i>
      <x v="21"/>
    </i>
    <i>
      <x v="23"/>
    </i>
    <i>
      <x v="24"/>
    </i>
    <i>
      <x v="26"/>
    </i>
    <i>
      <x v="27"/>
    </i>
    <i>
      <x v="28"/>
    </i>
    <i t="grand">
      <x/>
    </i>
  </colItems>
  <dataFields count="1">
    <dataField name="Somme de Montant dépensé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7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5">
    <pivotField showAll="0"/>
    <pivotField axis="axisRow" showAll="0">
      <items count="17">
        <item x="10"/>
        <item x="12"/>
        <item x="8"/>
        <item x="4"/>
        <item x="9"/>
        <item x="3"/>
        <item x="7"/>
        <item x="15"/>
        <item x="1"/>
        <item x="6"/>
        <item x="2"/>
        <item x="5"/>
        <item x="14"/>
        <item x="11"/>
        <item x="0"/>
        <item x="13"/>
        <item t="default"/>
      </items>
    </pivotField>
    <pivotField showAll="0"/>
    <pivotField showAll="0"/>
    <pivotField dataField="1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topLeftCell="A2" workbookViewId="0">
      <selection activeCell="B7" sqref="B7"/>
    </sheetView>
  </sheetViews>
  <sheetFormatPr baseColWidth="10" defaultRowHeight="15" x14ac:dyDescent="0.25"/>
  <cols>
    <col min="1" max="1" width="21" bestFit="1" customWidth="1"/>
    <col min="2" max="2" width="27.140625" bestFit="1" customWidth="1"/>
  </cols>
  <sheetData>
    <row r="3" spans="1:2" x14ac:dyDescent="0.25">
      <c r="A3" s="97" t="s">
        <v>989</v>
      </c>
      <c r="B3" t="s">
        <v>990</v>
      </c>
    </row>
    <row r="4" spans="1:2" x14ac:dyDescent="0.25">
      <c r="A4" s="2" t="s">
        <v>330</v>
      </c>
      <c r="B4" s="98">
        <v>428000</v>
      </c>
    </row>
    <row r="5" spans="1:2" x14ac:dyDescent="0.25">
      <c r="A5" s="2" t="s">
        <v>482</v>
      </c>
      <c r="B5" s="98">
        <v>32287481</v>
      </c>
    </row>
    <row r="6" spans="1:2" x14ac:dyDescent="0.25">
      <c r="A6" s="2" t="s">
        <v>28</v>
      </c>
      <c r="B6" s="98">
        <v>1237500</v>
      </c>
    </row>
    <row r="7" spans="1:2" x14ac:dyDescent="0.25">
      <c r="A7" s="2" t="s">
        <v>276</v>
      </c>
      <c r="B7" s="98">
        <v>6372000</v>
      </c>
    </row>
    <row r="8" spans="1:2" x14ac:dyDescent="0.25">
      <c r="A8" s="2" t="s">
        <v>61</v>
      </c>
      <c r="B8" s="98">
        <v>1896000</v>
      </c>
    </row>
    <row r="9" spans="1:2" x14ac:dyDescent="0.25">
      <c r="A9" s="2" t="s">
        <v>32</v>
      </c>
      <c r="B9" s="98">
        <v>852000</v>
      </c>
    </row>
    <row r="10" spans="1:2" x14ac:dyDescent="0.25">
      <c r="A10" s="2" t="s">
        <v>37</v>
      </c>
      <c r="B10" s="98">
        <v>1520000</v>
      </c>
    </row>
    <row r="11" spans="1:2" x14ac:dyDescent="0.25">
      <c r="A11" s="2" t="s">
        <v>130</v>
      </c>
      <c r="B11" s="98">
        <v>1154000</v>
      </c>
    </row>
    <row r="12" spans="1:2" x14ac:dyDescent="0.25">
      <c r="A12" s="2" t="s">
        <v>759</v>
      </c>
      <c r="B12" s="98">
        <v>2063000</v>
      </c>
    </row>
    <row r="13" spans="1:2" x14ac:dyDescent="0.25">
      <c r="A13" s="2" t="s">
        <v>46</v>
      </c>
      <c r="B13" s="98">
        <v>35032140</v>
      </c>
    </row>
    <row r="14" spans="1:2" x14ac:dyDescent="0.25">
      <c r="A14" s="2" t="s">
        <v>826</v>
      </c>
      <c r="B14" s="98">
        <v>7749000</v>
      </c>
    </row>
    <row r="15" spans="1:2" x14ac:dyDescent="0.25">
      <c r="A15" s="2" t="s">
        <v>929</v>
      </c>
      <c r="B15" s="98">
        <v>720000</v>
      </c>
    </row>
    <row r="16" spans="1:2" x14ac:dyDescent="0.25">
      <c r="A16" s="2" t="s">
        <v>18</v>
      </c>
      <c r="B16" s="98">
        <v>15983500</v>
      </c>
    </row>
    <row r="17" spans="1:2" x14ac:dyDescent="0.25">
      <c r="A17" s="2" t="s">
        <v>12</v>
      </c>
      <c r="B17" s="98">
        <v>3052000</v>
      </c>
    </row>
    <row r="18" spans="1:2" x14ac:dyDescent="0.25">
      <c r="A18" s="2" t="s">
        <v>252</v>
      </c>
      <c r="B18" s="98">
        <v>2549000</v>
      </c>
    </row>
    <row r="19" spans="1:2" x14ac:dyDescent="0.25">
      <c r="A19" s="2" t="s">
        <v>153</v>
      </c>
      <c r="B19" s="98">
        <v>4500000</v>
      </c>
    </row>
    <row r="20" spans="1:2" x14ac:dyDescent="0.25">
      <c r="A20" s="2" t="s">
        <v>991</v>
      </c>
      <c r="B20" s="98"/>
    </row>
    <row r="21" spans="1:2" x14ac:dyDescent="0.25">
      <c r="A21" s="2" t="s">
        <v>1041</v>
      </c>
      <c r="B21" s="98">
        <v>3878430</v>
      </c>
    </row>
    <row r="22" spans="1:2" x14ac:dyDescent="0.25">
      <c r="A22" s="2" t="s">
        <v>992</v>
      </c>
      <c r="B22" s="98">
        <v>121274051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2"/>
  <sheetViews>
    <sheetView topLeftCell="K1" workbookViewId="0">
      <selection activeCell="R9" sqref="R9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bestFit="1" customWidth="1"/>
    <col min="4" max="4" width="8.28515625" bestFit="1" customWidth="1"/>
    <col min="5" max="5" width="11.85546875" bestFit="1" customWidth="1"/>
    <col min="6" max="6" width="15.28515625" bestFit="1" customWidth="1"/>
    <col min="7" max="7" width="10" bestFit="1" customWidth="1"/>
    <col min="8" max="8" width="14.28515625" bestFit="1" customWidth="1"/>
    <col min="9" max="9" width="8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15.140625" bestFit="1" customWidth="1"/>
    <col min="14" max="14" width="17.5703125" bestFit="1" customWidth="1"/>
    <col min="15" max="15" width="13.140625" bestFit="1" customWidth="1"/>
    <col min="16" max="16" width="13.5703125" bestFit="1" customWidth="1"/>
    <col min="17" max="17" width="9.85546875" bestFit="1" customWidth="1"/>
    <col min="18" max="18" width="11.85546875" bestFit="1" customWidth="1"/>
    <col min="19" max="19" width="10.42578125" customWidth="1"/>
    <col min="20" max="21" width="12.5703125" bestFit="1" customWidth="1"/>
    <col min="22" max="22" width="15.85546875" bestFit="1" customWidth="1"/>
    <col min="23" max="23" width="17.5703125" bestFit="1" customWidth="1"/>
    <col min="24" max="24" width="12.5703125" bestFit="1" customWidth="1"/>
    <col min="25" max="25" width="13.140625" bestFit="1" customWidth="1"/>
    <col min="26" max="26" width="13.5703125" bestFit="1" customWidth="1"/>
    <col min="27" max="27" width="6.28515625" bestFit="1" customWidth="1"/>
    <col min="28" max="28" width="12.5703125" bestFit="1" customWidth="1"/>
  </cols>
  <sheetData>
    <row r="3" spans="1:20" x14ac:dyDescent="0.25">
      <c r="A3" s="97" t="s">
        <v>990</v>
      </c>
      <c r="B3" s="97" t="s">
        <v>1027</v>
      </c>
    </row>
    <row r="4" spans="1:20" x14ac:dyDescent="0.25">
      <c r="A4" s="97" t="s">
        <v>989</v>
      </c>
      <c r="B4" t="s">
        <v>484</v>
      </c>
      <c r="C4" t="s">
        <v>138</v>
      </c>
      <c r="D4" t="s">
        <v>44</v>
      </c>
      <c r="E4" t="s">
        <v>379</v>
      </c>
      <c r="F4" t="s">
        <v>113</v>
      </c>
      <c r="G4" t="s">
        <v>187</v>
      </c>
      <c r="H4" t="s">
        <v>179</v>
      </c>
      <c r="I4" t="s">
        <v>375</v>
      </c>
      <c r="J4" t="s">
        <v>35</v>
      </c>
      <c r="K4" t="s">
        <v>123</v>
      </c>
      <c r="L4" t="s">
        <v>10</v>
      </c>
      <c r="M4" t="s">
        <v>413</v>
      </c>
      <c r="N4" t="s">
        <v>39</v>
      </c>
      <c r="O4" t="s">
        <v>74</v>
      </c>
      <c r="P4" t="s">
        <v>63</v>
      </c>
      <c r="Q4" t="s">
        <v>1028</v>
      </c>
      <c r="R4" t="s">
        <v>1043</v>
      </c>
      <c r="S4" t="s">
        <v>1042</v>
      </c>
      <c r="T4" t="s">
        <v>992</v>
      </c>
    </row>
    <row r="5" spans="1:20" x14ac:dyDescent="0.25">
      <c r="A5" s="2" t="s">
        <v>13</v>
      </c>
      <c r="B5" s="98">
        <v>272852</v>
      </c>
      <c r="C5" s="98">
        <v>4110000</v>
      </c>
      <c r="D5" s="98"/>
      <c r="E5" s="98"/>
      <c r="F5" s="98">
        <v>245000</v>
      </c>
      <c r="G5" s="98">
        <v>5456500</v>
      </c>
      <c r="H5" s="98">
        <v>89890</v>
      </c>
      <c r="I5" s="98">
        <v>5840000</v>
      </c>
      <c r="J5" s="98">
        <v>1650000</v>
      </c>
      <c r="K5" s="98">
        <v>120000</v>
      </c>
      <c r="L5" s="98">
        <v>7160500</v>
      </c>
      <c r="M5" s="98">
        <v>180000</v>
      </c>
      <c r="N5" s="98">
        <v>7600000</v>
      </c>
      <c r="O5" s="98">
        <v>206000</v>
      </c>
      <c r="P5" s="98"/>
      <c r="Q5" s="98">
        <v>153000</v>
      </c>
      <c r="R5" s="98"/>
      <c r="S5" s="98">
        <v>360000</v>
      </c>
      <c r="T5" s="98">
        <v>33443742</v>
      </c>
    </row>
    <row r="6" spans="1:20" x14ac:dyDescent="0.25">
      <c r="A6" s="119" t="s">
        <v>31</v>
      </c>
      <c r="B6" s="98"/>
      <c r="C6" s="98"/>
      <c r="D6" s="98"/>
      <c r="E6" s="98"/>
      <c r="F6" s="98"/>
      <c r="G6" s="98">
        <v>1523750</v>
      </c>
      <c r="H6" s="98"/>
      <c r="I6" s="98"/>
      <c r="J6" s="98">
        <v>50000</v>
      </c>
      <c r="K6" s="98"/>
      <c r="L6" s="98">
        <v>1975000</v>
      </c>
      <c r="M6" s="98"/>
      <c r="N6" s="98">
        <v>6760000</v>
      </c>
      <c r="O6" s="98">
        <v>206000</v>
      </c>
      <c r="P6" s="98"/>
      <c r="Q6" s="98"/>
      <c r="R6" s="98"/>
      <c r="S6" s="98"/>
      <c r="T6" s="98">
        <v>10514750</v>
      </c>
    </row>
    <row r="7" spans="1:20" x14ac:dyDescent="0.25">
      <c r="A7" s="119" t="s">
        <v>23</v>
      </c>
      <c r="B7" s="98"/>
      <c r="C7" s="98"/>
      <c r="D7" s="98"/>
      <c r="E7" s="98"/>
      <c r="F7" s="98"/>
      <c r="G7" s="98">
        <v>2213750</v>
      </c>
      <c r="H7" s="98"/>
      <c r="I7" s="98"/>
      <c r="J7" s="98"/>
      <c r="K7" s="98"/>
      <c r="L7" s="98">
        <v>1467500</v>
      </c>
      <c r="M7" s="98"/>
      <c r="N7" s="98">
        <v>840000</v>
      </c>
      <c r="O7" s="98"/>
      <c r="P7" s="98"/>
      <c r="Q7" s="98">
        <v>153000</v>
      </c>
      <c r="R7" s="98"/>
      <c r="S7" s="98">
        <v>360000</v>
      </c>
      <c r="T7" s="98">
        <v>5034250</v>
      </c>
    </row>
    <row r="8" spans="1:20" x14ac:dyDescent="0.25">
      <c r="A8" s="119" t="s">
        <v>11</v>
      </c>
      <c r="B8" s="98"/>
      <c r="C8" s="98">
        <v>800000</v>
      </c>
      <c r="D8" s="98"/>
      <c r="E8" s="98"/>
      <c r="F8" s="98"/>
      <c r="G8" s="98"/>
      <c r="H8" s="98"/>
      <c r="I8" s="98"/>
      <c r="J8" s="98"/>
      <c r="K8" s="98"/>
      <c r="L8" s="98">
        <v>1423000</v>
      </c>
      <c r="M8" s="98"/>
      <c r="N8" s="98"/>
      <c r="O8" s="98"/>
      <c r="P8" s="98"/>
      <c r="Q8" s="98"/>
      <c r="R8" s="98"/>
      <c r="S8" s="98"/>
      <c r="T8" s="98">
        <v>2223000</v>
      </c>
    </row>
    <row r="9" spans="1:20" x14ac:dyDescent="0.25">
      <c r="A9" s="119" t="s">
        <v>152</v>
      </c>
      <c r="B9" s="98"/>
      <c r="C9" s="98">
        <v>1310000</v>
      </c>
      <c r="D9" s="98"/>
      <c r="E9" s="98"/>
      <c r="F9" s="98"/>
      <c r="G9" s="98"/>
      <c r="H9" s="98"/>
      <c r="I9" s="98"/>
      <c r="J9" s="98"/>
      <c r="K9" s="98"/>
      <c r="L9" s="98">
        <v>170000</v>
      </c>
      <c r="M9" s="98"/>
      <c r="N9" s="98"/>
      <c r="O9" s="98"/>
      <c r="P9" s="98"/>
      <c r="Q9" s="98"/>
      <c r="R9" s="98"/>
      <c r="S9" s="98"/>
      <c r="T9" s="98">
        <v>1480000</v>
      </c>
    </row>
    <row r="10" spans="1:20" x14ac:dyDescent="0.25">
      <c r="A10" s="119" t="s">
        <v>45</v>
      </c>
      <c r="B10" s="98">
        <v>272852</v>
      </c>
      <c r="C10" s="98"/>
      <c r="D10" s="98"/>
      <c r="E10" s="98"/>
      <c r="F10" s="98">
        <v>245000</v>
      </c>
      <c r="G10" s="98">
        <v>404500</v>
      </c>
      <c r="H10" s="98">
        <v>89890</v>
      </c>
      <c r="I10" s="98">
        <v>5840000</v>
      </c>
      <c r="J10" s="98">
        <v>1600000</v>
      </c>
      <c r="K10" s="98">
        <v>120000</v>
      </c>
      <c r="L10" s="98">
        <v>2125000</v>
      </c>
      <c r="M10" s="98">
        <v>180000</v>
      </c>
      <c r="N10" s="98"/>
      <c r="O10" s="98"/>
      <c r="P10" s="98"/>
      <c r="Q10" s="98"/>
      <c r="R10" s="98"/>
      <c r="S10" s="98"/>
      <c r="T10" s="98">
        <v>10877242</v>
      </c>
    </row>
    <row r="11" spans="1:20" x14ac:dyDescent="0.25">
      <c r="A11" s="119" t="s">
        <v>17</v>
      </c>
      <c r="B11" s="98"/>
      <c r="C11" s="98">
        <v>2000000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>
        <v>2000000</v>
      </c>
    </row>
    <row r="12" spans="1:20" x14ac:dyDescent="0.25">
      <c r="A12" s="119" t="s">
        <v>16</v>
      </c>
      <c r="B12" s="98"/>
      <c r="C12" s="98"/>
      <c r="D12" s="98"/>
      <c r="E12" s="98"/>
      <c r="F12" s="98"/>
      <c r="G12" s="98">
        <v>1314500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>
        <v>1314500</v>
      </c>
    </row>
    <row r="13" spans="1:20" x14ac:dyDescent="0.25">
      <c r="A13" s="2" t="s">
        <v>19</v>
      </c>
      <c r="B13" s="98">
        <v>3755559</v>
      </c>
      <c r="C13" s="98">
        <v>5350000</v>
      </c>
      <c r="D13" s="98">
        <v>3000000</v>
      </c>
      <c r="E13" s="98">
        <v>4375000</v>
      </c>
      <c r="F13" s="98">
        <v>5504500</v>
      </c>
      <c r="G13" s="98">
        <v>35374250</v>
      </c>
      <c r="H13" s="98"/>
      <c r="I13" s="98">
        <v>2595000</v>
      </c>
      <c r="J13" s="98">
        <v>1280000</v>
      </c>
      <c r="K13" s="98">
        <v>62000</v>
      </c>
      <c r="L13" s="98">
        <v>14479000</v>
      </c>
      <c r="M13" s="98"/>
      <c r="N13" s="98">
        <v>11090000</v>
      </c>
      <c r="O13" s="98">
        <v>70000</v>
      </c>
      <c r="P13" s="98">
        <v>65000</v>
      </c>
      <c r="Q13" s="98"/>
      <c r="R13" s="98">
        <v>830000</v>
      </c>
      <c r="S13" s="98"/>
      <c r="T13" s="98">
        <v>87830309</v>
      </c>
    </row>
    <row r="14" spans="1:20" x14ac:dyDescent="0.25">
      <c r="A14" s="119" t="s">
        <v>913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>
        <v>720000</v>
      </c>
      <c r="O14" s="98"/>
      <c r="P14" s="98"/>
      <c r="Q14" s="98"/>
      <c r="R14" s="98"/>
      <c r="S14" s="98"/>
      <c r="T14" s="98">
        <v>720000</v>
      </c>
    </row>
    <row r="15" spans="1:20" x14ac:dyDescent="0.25">
      <c r="A15" s="119" t="s">
        <v>31</v>
      </c>
      <c r="B15" s="98"/>
      <c r="C15" s="98"/>
      <c r="D15" s="98"/>
      <c r="E15" s="98"/>
      <c r="F15" s="98"/>
      <c r="G15" s="98">
        <v>7537500</v>
      </c>
      <c r="H15" s="98"/>
      <c r="I15" s="98"/>
      <c r="J15" s="98">
        <v>80000</v>
      </c>
      <c r="K15" s="98"/>
      <c r="L15" s="98">
        <v>1525000</v>
      </c>
      <c r="M15" s="98"/>
      <c r="N15" s="98">
        <v>2720000</v>
      </c>
      <c r="O15" s="98"/>
      <c r="P15" s="98">
        <v>65000</v>
      </c>
      <c r="Q15" s="98"/>
      <c r="R15" s="98">
        <v>750000</v>
      </c>
      <c r="S15" s="98"/>
      <c r="T15" s="98">
        <v>12677500</v>
      </c>
    </row>
    <row r="16" spans="1:20" x14ac:dyDescent="0.25">
      <c r="A16" s="119" t="s">
        <v>23</v>
      </c>
      <c r="B16" s="98"/>
      <c r="C16" s="98"/>
      <c r="D16" s="98"/>
      <c r="E16" s="98">
        <v>4375000</v>
      </c>
      <c r="F16" s="98"/>
      <c r="G16" s="98">
        <v>6641250</v>
      </c>
      <c r="H16" s="98"/>
      <c r="I16" s="98"/>
      <c r="J16" s="98"/>
      <c r="K16" s="98"/>
      <c r="L16" s="98">
        <v>4805000</v>
      </c>
      <c r="M16" s="98"/>
      <c r="N16" s="98">
        <v>1480000</v>
      </c>
      <c r="O16" s="98"/>
      <c r="P16" s="98"/>
      <c r="Q16" s="98"/>
      <c r="R16" s="98"/>
      <c r="S16" s="98"/>
      <c r="T16" s="98">
        <v>17301250</v>
      </c>
    </row>
    <row r="17" spans="1:20" x14ac:dyDescent="0.25">
      <c r="A17" s="119" t="s">
        <v>11</v>
      </c>
      <c r="B17" s="98"/>
      <c r="C17" s="98"/>
      <c r="D17" s="98"/>
      <c r="E17" s="98"/>
      <c r="F17" s="98"/>
      <c r="G17" s="98">
        <v>13467500</v>
      </c>
      <c r="H17" s="98"/>
      <c r="I17" s="98"/>
      <c r="J17" s="98"/>
      <c r="K17" s="98"/>
      <c r="L17" s="98">
        <v>575000</v>
      </c>
      <c r="M17" s="98"/>
      <c r="N17" s="98">
        <v>240000</v>
      </c>
      <c r="O17" s="98"/>
      <c r="P17" s="98"/>
      <c r="Q17" s="98"/>
      <c r="R17" s="98"/>
      <c r="S17" s="98"/>
      <c r="T17" s="98">
        <v>14282500</v>
      </c>
    </row>
    <row r="18" spans="1:20" x14ac:dyDescent="0.25">
      <c r="A18" s="119" t="s">
        <v>152</v>
      </c>
      <c r="B18" s="98"/>
      <c r="C18" s="98">
        <v>2600000</v>
      </c>
      <c r="D18" s="98"/>
      <c r="E18" s="98"/>
      <c r="F18" s="98"/>
      <c r="G18" s="98">
        <v>2213750</v>
      </c>
      <c r="H18" s="98"/>
      <c r="I18" s="98"/>
      <c r="J18" s="98"/>
      <c r="K18" s="98"/>
      <c r="L18" s="98">
        <v>130000</v>
      </c>
      <c r="M18" s="98"/>
      <c r="N18" s="98"/>
      <c r="O18" s="98"/>
      <c r="P18" s="98"/>
      <c r="Q18" s="98"/>
      <c r="R18" s="98"/>
      <c r="S18" s="98"/>
      <c r="T18" s="98">
        <v>4943750</v>
      </c>
    </row>
    <row r="19" spans="1:20" x14ac:dyDescent="0.25">
      <c r="A19" s="119" t="s">
        <v>45</v>
      </c>
      <c r="B19" s="98">
        <v>3755559</v>
      </c>
      <c r="C19" s="98"/>
      <c r="D19" s="98">
        <v>3000000</v>
      </c>
      <c r="E19" s="98"/>
      <c r="F19" s="98">
        <v>5504500</v>
      </c>
      <c r="G19" s="98">
        <v>4790250</v>
      </c>
      <c r="H19" s="98"/>
      <c r="I19" s="98">
        <v>2595000</v>
      </c>
      <c r="J19" s="98">
        <v>1200000</v>
      </c>
      <c r="K19" s="98">
        <v>62000</v>
      </c>
      <c r="L19" s="98">
        <v>6015000</v>
      </c>
      <c r="M19" s="98"/>
      <c r="N19" s="98"/>
      <c r="O19" s="98"/>
      <c r="P19" s="98"/>
      <c r="Q19" s="98"/>
      <c r="R19" s="98">
        <v>80000</v>
      </c>
      <c r="S19" s="98"/>
      <c r="T19" s="98">
        <v>27002309</v>
      </c>
    </row>
    <row r="20" spans="1:20" x14ac:dyDescent="0.25">
      <c r="A20" s="119" t="s">
        <v>17</v>
      </c>
      <c r="B20" s="98"/>
      <c r="C20" s="98">
        <v>2750000</v>
      </c>
      <c r="D20" s="98"/>
      <c r="E20" s="98"/>
      <c r="F20" s="98"/>
      <c r="G20" s="98"/>
      <c r="H20" s="98"/>
      <c r="I20" s="98"/>
      <c r="J20" s="98"/>
      <c r="K20" s="98"/>
      <c r="L20" s="98">
        <v>1429000</v>
      </c>
      <c r="M20" s="98"/>
      <c r="N20" s="98">
        <v>5930000</v>
      </c>
      <c r="O20" s="98">
        <v>70000</v>
      </c>
      <c r="P20" s="98"/>
      <c r="Q20" s="98"/>
      <c r="R20" s="98"/>
      <c r="S20" s="98"/>
      <c r="T20" s="98">
        <v>10179000</v>
      </c>
    </row>
    <row r="21" spans="1:20" x14ac:dyDescent="0.25">
      <c r="A21" s="119" t="s">
        <v>16</v>
      </c>
      <c r="B21" s="98"/>
      <c r="C21" s="98"/>
      <c r="D21" s="98"/>
      <c r="E21" s="98"/>
      <c r="F21" s="98"/>
      <c r="G21" s="98">
        <v>724000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>
        <v>724000</v>
      </c>
    </row>
    <row r="22" spans="1:20" x14ac:dyDescent="0.25">
      <c r="A22" s="2" t="s">
        <v>992</v>
      </c>
      <c r="B22" s="98">
        <v>4028411</v>
      </c>
      <c r="C22" s="98">
        <v>9460000</v>
      </c>
      <c r="D22" s="98">
        <v>3000000</v>
      </c>
      <c r="E22" s="98">
        <v>4375000</v>
      </c>
      <c r="F22" s="98">
        <v>5749500</v>
      </c>
      <c r="G22" s="98">
        <v>40830750</v>
      </c>
      <c r="H22" s="98">
        <v>89890</v>
      </c>
      <c r="I22" s="98">
        <v>8435000</v>
      </c>
      <c r="J22" s="98">
        <v>2930000</v>
      </c>
      <c r="K22" s="98">
        <v>182000</v>
      </c>
      <c r="L22" s="98">
        <v>21639500</v>
      </c>
      <c r="M22" s="98">
        <v>180000</v>
      </c>
      <c r="N22" s="98">
        <v>18690000</v>
      </c>
      <c r="O22" s="98">
        <v>276000</v>
      </c>
      <c r="P22" s="98">
        <v>65000</v>
      </c>
      <c r="Q22" s="98">
        <v>153000</v>
      </c>
      <c r="R22" s="98">
        <v>830000</v>
      </c>
      <c r="S22" s="98">
        <v>360000</v>
      </c>
      <c r="T22" s="98">
        <v>121274051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2"/>
  <sheetViews>
    <sheetView zoomScaleNormal="100" workbookViewId="0">
      <selection sqref="A1:XFD1048576"/>
    </sheetView>
  </sheetViews>
  <sheetFormatPr baseColWidth="10" defaultRowHeight="15" x14ac:dyDescent="0.25"/>
  <cols>
    <col min="1" max="1" width="13.42578125" style="140" customWidth="1"/>
    <col min="2" max="2" width="52" style="140" customWidth="1"/>
    <col min="3" max="3" width="15.5703125" style="140" customWidth="1"/>
    <col min="4" max="4" width="15" style="140" customWidth="1"/>
    <col min="5" max="5" width="12" style="140" customWidth="1"/>
    <col min="6" max="6" width="12.5703125" style="140" customWidth="1"/>
    <col min="7" max="8" width="11.42578125" style="140"/>
    <col min="9" max="9" width="15.42578125" style="140" customWidth="1"/>
    <col min="10" max="10" width="21" style="140" bestFit="1" customWidth="1"/>
    <col min="11" max="11" width="27.7109375" style="140" bestFit="1" customWidth="1"/>
    <col min="12" max="16384" width="11.42578125" style="140"/>
  </cols>
  <sheetData>
    <row r="1" spans="1:9" ht="30" x14ac:dyDescent="0.25">
      <c r="A1" s="125" t="s">
        <v>0</v>
      </c>
      <c r="B1" s="1" t="s">
        <v>1</v>
      </c>
      <c r="C1" s="1" t="s">
        <v>2</v>
      </c>
      <c r="D1" s="1" t="s">
        <v>3</v>
      </c>
      <c r="E1" s="126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21">
        <v>42887</v>
      </c>
      <c r="B2" s="90" t="s">
        <v>9</v>
      </c>
      <c r="C2" s="90" t="s">
        <v>10</v>
      </c>
      <c r="D2" s="90" t="s">
        <v>11</v>
      </c>
      <c r="E2" s="89">
        <v>26000</v>
      </c>
      <c r="F2" s="90" t="s">
        <v>12</v>
      </c>
      <c r="G2" s="5" t="s">
        <v>13</v>
      </c>
      <c r="H2" s="90" t="s">
        <v>14</v>
      </c>
      <c r="I2" s="5" t="s">
        <v>15</v>
      </c>
    </row>
    <row r="3" spans="1:9" x14ac:dyDescent="0.25">
      <c r="A3" s="120">
        <v>42887</v>
      </c>
      <c r="B3" s="8" t="s">
        <v>524</v>
      </c>
      <c r="C3" s="5" t="s">
        <v>187</v>
      </c>
      <c r="D3" s="8" t="s">
        <v>16</v>
      </c>
      <c r="E3" s="4">
        <v>160000</v>
      </c>
      <c r="F3" s="4" t="s">
        <v>18</v>
      </c>
      <c r="G3" s="5" t="s">
        <v>19</v>
      </c>
      <c r="H3" s="5" t="s">
        <v>20</v>
      </c>
      <c r="I3" s="5" t="s">
        <v>15</v>
      </c>
    </row>
    <row r="4" spans="1:9" x14ac:dyDescent="0.25">
      <c r="A4" s="120">
        <v>42887</v>
      </c>
      <c r="B4" s="8" t="s">
        <v>21</v>
      </c>
      <c r="C4" s="8" t="s">
        <v>10</v>
      </c>
      <c r="D4" s="8" t="s">
        <v>17</v>
      </c>
      <c r="E4" s="4">
        <v>424000</v>
      </c>
      <c r="F4" s="4" t="s">
        <v>18</v>
      </c>
      <c r="G4" s="5" t="s">
        <v>19</v>
      </c>
      <c r="H4" s="5" t="s">
        <v>22</v>
      </c>
      <c r="I4" s="5" t="s">
        <v>15</v>
      </c>
    </row>
    <row r="5" spans="1:9" x14ac:dyDescent="0.25">
      <c r="A5" s="121">
        <v>42887</v>
      </c>
      <c r="B5" s="90" t="s">
        <v>1029</v>
      </c>
      <c r="C5" s="8" t="s">
        <v>39</v>
      </c>
      <c r="D5" s="8" t="s">
        <v>23</v>
      </c>
      <c r="E5" s="90">
        <v>100000</v>
      </c>
      <c r="F5" s="4" t="s">
        <v>18</v>
      </c>
      <c r="G5" s="5" t="s">
        <v>19</v>
      </c>
      <c r="H5" s="5" t="s">
        <v>24</v>
      </c>
      <c r="I5" s="5" t="s">
        <v>15</v>
      </c>
    </row>
    <row r="6" spans="1:9" x14ac:dyDescent="0.25">
      <c r="A6" s="120">
        <v>42887</v>
      </c>
      <c r="B6" s="8" t="s">
        <v>25</v>
      </c>
      <c r="C6" s="8" t="s">
        <v>10</v>
      </c>
      <c r="D6" s="8" t="s">
        <v>23</v>
      </c>
      <c r="E6" s="8">
        <v>16000</v>
      </c>
      <c r="F6" s="8" t="s">
        <v>252</v>
      </c>
      <c r="G6" s="5" t="s">
        <v>19</v>
      </c>
      <c r="H6" s="5" t="s">
        <v>26</v>
      </c>
      <c r="I6" s="5" t="s">
        <v>15</v>
      </c>
    </row>
    <row r="7" spans="1:9" x14ac:dyDescent="0.25">
      <c r="A7" s="121">
        <v>42887</v>
      </c>
      <c r="B7" s="90" t="s">
        <v>27</v>
      </c>
      <c r="C7" s="90" t="s">
        <v>39</v>
      </c>
      <c r="D7" s="8" t="s">
        <v>17</v>
      </c>
      <c r="E7" s="90">
        <v>100000</v>
      </c>
      <c r="F7" s="90" t="s">
        <v>18</v>
      </c>
      <c r="G7" s="5" t="s">
        <v>19</v>
      </c>
      <c r="H7" s="5" t="s">
        <v>29</v>
      </c>
      <c r="I7" s="5" t="s">
        <v>15</v>
      </c>
    </row>
    <row r="8" spans="1:9" x14ac:dyDescent="0.25">
      <c r="A8" s="121">
        <v>42887</v>
      </c>
      <c r="B8" s="90" t="s">
        <v>30</v>
      </c>
      <c r="C8" s="90" t="s">
        <v>10</v>
      </c>
      <c r="D8" s="5" t="s">
        <v>31</v>
      </c>
      <c r="E8" s="90">
        <v>20000</v>
      </c>
      <c r="F8" s="90" t="s">
        <v>18</v>
      </c>
      <c r="G8" s="5" t="s">
        <v>19</v>
      </c>
      <c r="H8" s="5" t="s">
        <v>33</v>
      </c>
      <c r="I8" s="5" t="s">
        <v>15</v>
      </c>
    </row>
    <row r="9" spans="1:9" x14ac:dyDescent="0.25">
      <c r="A9" s="121">
        <v>42887</v>
      </c>
      <c r="B9" s="90" t="s">
        <v>34</v>
      </c>
      <c r="C9" s="90" t="s">
        <v>10</v>
      </c>
      <c r="D9" s="90" t="s">
        <v>31</v>
      </c>
      <c r="E9" s="122">
        <v>20000</v>
      </c>
      <c r="F9" s="90" t="s">
        <v>18</v>
      </c>
      <c r="G9" s="5" t="s">
        <v>19</v>
      </c>
      <c r="H9" s="5" t="s">
        <v>33</v>
      </c>
      <c r="I9" s="5" t="s">
        <v>15</v>
      </c>
    </row>
    <row r="10" spans="1:9" x14ac:dyDescent="0.25">
      <c r="A10" s="121">
        <v>42887</v>
      </c>
      <c r="B10" s="90" t="s">
        <v>526</v>
      </c>
      <c r="C10" s="90" t="s">
        <v>35</v>
      </c>
      <c r="D10" s="5" t="s">
        <v>31</v>
      </c>
      <c r="E10" s="122">
        <v>20000</v>
      </c>
      <c r="F10" s="90" t="s">
        <v>18</v>
      </c>
      <c r="G10" s="5" t="s">
        <v>19</v>
      </c>
      <c r="H10" s="5" t="s">
        <v>26</v>
      </c>
      <c r="I10" s="5" t="s">
        <v>15</v>
      </c>
    </row>
    <row r="11" spans="1:9" x14ac:dyDescent="0.25">
      <c r="A11" s="121">
        <v>42887</v>
      </c>
      <c r="B11" s="90" t="s">
        <v>36</v>
      </c>
      <c r="C11" s="5" t="s">
        <v>39</v>
      </c>
      <c r="D11" s="5" t="s">
        <v>31</v>
      </c>
      <c r="E11" s="89">
        <v>80000</v>
      </c>
      <c r="F11" s="90" t="s">
        <v>18</v>
      </c>
      <c r="G11" s="5" t="s">
        <v>19</v>
      </c>
      <c r="H11" s="5" t="s">
        <v>26</v>
      </c>
      <c r="I11" s="5" t="s">
        <v>15</v>
      </c>
    </row>
    <row r="12" spans="1:9" x14ac:dyDescent="0.25">
      <c r="A12" s="121">
        <v>42887</v>
      </c>
      <c r="B12" s="90" t="s">
        <v>1030</v>
      </c>
      <c r="C12" s="90" t="s">
        <v>10</v>
      </c>
      <c r="D12" s="5" t="s">
        <v>31</v>
      </c>
      <c r="E12" s="90">
        <v>25000</v>
      </c>
      <c r="F12" s="90" t="s">
        <v>37</v>
      </c>
      <c r="G12" s="5" t="s">
        <v>19</v>
      </c>
      <c r="H12" s="5" t="s">
        <v>38</v>
      </c>
      <c r="I12" s="5" t="s">
        <v>15</v>
      </c>
    </row>
    <row r="13" spans="1:9" x14ac:dyDescent="0.25">
      <c r="A13" s="121">
        <v>42887</v>
      </c>
      <c r="B13" s="90" t="s">
        <v>525</v>
      </c>
      <c r="C13" s="5" t="s">
        <v>39</v>
      </c>
      <c r="D13" s="5" t="s">
        <v>31</v>
      </c>
      <c r="E13" s="90">
        <v>80000</v>
      </c>
      <c r="F13" s="90" t="s">
        <v>37</v>
      </c>
      <c r="G13" s="5" t="s">
        <v>19</v>
      </c>
      <c r="H13" s="5" t="s">
        <v>41</v>
      </c>
      <c r="I13" s="5" t="s">
        <v>15</v>
      </c>
    </row>
    <row r="14" spans="1:9" x14ac:dyDescent="0.25">
      <c r="A14" s="121">
        <v>42887</v>
      </c>
      <c r="B14" s="90" t="s">
        <v>1044</v>
      </c>
      <c r="C14" s="5" t="s">
        <v>39</v>
      </c>
      <c r="D14" s="5" t="s">
        <v>31</v>
      </c>
      <c r="E14" s="90">
        <v>150000</v>
      </c>
      <c r="F14" s="90" t="s">
        <v>18</v>
      </c>
      <c r="G14" s="5" t="s">
        <v>19</v>
      </c>
      <c r="H14" s="5" t="s">
        <v>26</v>
      </c>
      <c r="I14" s="5" t="s">
        <v>15</v>
      </c>
    </row>
    <row r="15" spans="1:9" x14ac:dyDescent="0.25">
      <c r="A15" s="121">
        <v>42887</v>
      </c>
      <c r="B15" s="90" t="s">
        <v>516</v>
      </c>
      <c r="C15" s="5" t="s">
        <v>39</v>
      </c>
      <c r="D15" s="5" t="s">
        <v>31</v>
      </c>
      <c r="E15" s="90">
        <v>80000</v>
      </c>
      <c r="F15" s="90" t="s">
        <v>130</v>
      </c>
      <c r="G15" s="5" t="s">
        <v>19</v>
      </c>
      <c r="H15" s="5" t="s">
        <v>517</v>
      </c>
      <c r="I15" s="5" t="s">
        <v>15</v>
      </c>
    </row>
    <row r="16" spans="1:9" x14ac:dyDescent="0.25">
      <c r="A16" s="121">
        <v>42887</v>
      </c>
      <c r="B16" s="90" t="s">
        <v>527</v>
      </c>
      <c r="C16" s="5" t="s">
        <v>39</v>
      </c>
      <c r="D16" s="5" t="s">
        <v>31</v>
      </c>
      <c r="E16" s="90">
        <v>300000</v>
      </c>
      <c r="F16" s="90" t="s">
        <v>130</v>
      </c>
      <c r="G16" s="5" t="s">
        <v>19</v>
      </c>
      <c r="H16" s="5" t="s">
        <v>518</v>
      </c>
      <c r="I16" s="5" t="s">
        <v>15</v>
      </c>
    </row>
    <row r="17" spans="1:9" x14ac:dyDescent="0.25">
      <c r="A17" s="121">
        <v>42887</v>
      </c>
      <c r="B17" s="6" t="s">
        <v>43</v>
      </c>
      <c r="C17" s="5" t="s">
        <v>44</v>
      </c>
      <c r="D17" s="5" t="s">
        <v>45</v>
      </c>
      <c r="E17" s="7">
        <v>3000000</v>
      </c>
      <c r="F17" s="5" t="s">
        <v>46</v>
      </c>
      <c r="G17" s="5" t="s">
        <v>19</v>
      </c>
      <c r="H17" s="5" t="s">
        <v>47</v>
      </c>
      <c r="I17" s="5" t="s">
        <v>15</v>
      </c>
    </row>
    <row r="18" spans="1:9" x14ac:dyDescent="0.25">
      <c r="A18" s="121">
        <v>42887</v>
      </c>
      <c r="B18" s="90" t="s">
        <v>486</v>
      </c>
      <c r="C18" s="5" t="s">
        <v>10</v>
      </c>
      <c r="D18" s="5" t="s">
        <v>31</v>
      </c>
      <c r="E18" s="89">
        <v>15000</v>
      </c>
      <c r="F18" s="90" t="s">
        <v>61</v>
      </c>
      <c r="G18" s="5" t="s">
        <v>19</v>
      </c>
      <c r="H18" s="5" t="s">
        <v>487</v>
      </c>
      <c r="I18" s="5" t="s">
        <v>15</v>
      </c>
    </row>
    <row r="19" spans="1:9" x14ac:dyDescent="0.25">
      <c r="A19" s="121">
        <v>42887</v>
      </c>
      <c r="B19" s="90" t="s">
        <v>62</v>
      </c>
      <c r="C19" s="90" t="s">
        <v>63</v>
      </c>
      <c r="D19" s="5" t="s">
        <v>31</v>
      </c>
      <c r="E19" s="90">
        <v>25000</v>
      </c>
      <c r="F19" s="90" t="s">
        <v>61</v>
      </c>
      <c r="G19" s="5" t="s">
        <v>19</v>
      </c>
      <c r="H19" s="5" t="s">
        <v>488</v>
      </c>
      <c r="I19" s="5" t="s">
        <v>15</v>
      </c>
    </row>
    <row r="20" spans="1:9" x14ac:dyDescent="0.25">
      <c r="A20" s="121">
        <v>42888</v>
      </c>
      <c r="B20" s="90" t="s">
        <v>1045</v>
      </c>
      <c r="C20" s="90" t="s">
        <v>379</v>
      </c>
      <c r="D20" s="5" t="s">
        <v>23</v>
      </c>
      <c r="E20" s="90">
        <v>2625000</v>
      </c>
      <c r="F20" s="90" t="s">
        <v>482</v>
      </c>
      <c r="G20" s="5" t="s">
        <v>19</v>
      </c>
      <c r="H20" s="5" t="s">
        <v>26</v>
      </c>
      <c r="I20" s="5" t="s">
        <v>15</v>
      </c>
    </row>
    <row r="21" spans="1:9" x14ac:dyDescent="0.25">
      <c r="A21" s="121">
        <v>42888</v>
      </c>
      <c r="B21" s="90" t="s">
        <v>48</v>
      </c>
      <c r="C21" s="90" t="s">
        <v>10</v>
      </c>
      <c r="D21" s="90" t="s">
        <v>11</v>
      </c>
      <c r="E21" s="90">
        <v>160000</v>
      </c>
      <c r="F21" s="90" t="s">
        <v>12</v>
      </c>
      <c r="G21" s="5" t="s">
        <v>13</v>
      </c>
      <c r="H21" s="5" t="s">
        <v>49</v>
      </c>
      <c r="I21" s="5" t="s">
        <v>15</v>
      </c>
    </row>
    <row r="22" spans="1:9" x14ac:dyDescent="0.25">
      <c r="A22" s="120">
        <v>42888</v>
      </c>
      <c r="B22" s="8" t="s">
        <v>50</v>
      </c>
      <c r="C22" s="5" t="s">
        <v>39</v>
      </c>
      <c r="D22" s="8" t="s">
        <v>17</v>
      </c>
      <c r="E22" s="4">
        <v>100000</v>
      </c>
      <c r="F22" s="4" t="s">
        <v>18</v>
      </c>
      <c r="G22" s="5" t="s">
        <v>19</v>
      </c>
      <c r="H22" s="5" t="s">
        <v>51</v>
      </c>
      <c r="I22" s="5" t="s">
        <v>15</v>
      </c>
    </row>
    <row r="23" spans="1:9" x14ac:dyDescent="0.25">
      <c r="A23" s="120">
        <v>42888</v>
      </c>
      <c r="B23" s="8" t="s">
        <v>52</v>
      </c>
      <c r="C23" s="5" t="s">
        <v>39</v>
      </c>
      <c r="D23" s="8" t="s">
        <v>17</v>
      </c>
      <c r="E23" s="4">
        <v>100000</v>
      </c>
      <c r="F23" s="4" t="s">
        <v>18</v>
      </c>
      <c r="G23" s="5" t="s">
        <v>19</v>
      </c>
      <c r="H23" s="5" t="s">
        <v>53</v>
      </c>
      <c r="I23" s="5" t="s">
        <v>15</v>
      </c>
    </row>
    <row r="24" spans="1:9" x14ac:dyDescent="0.25">
      <c r="A24" s="120">
        <v>42888</v>
      </c>
      <c r="B24" s="8" t="s">
        <v>54</v>
      </c>
      <c r="C24" s="5" t="s">
        <v>39</v>
      </c>
      <c r="D24" s="8" t="s">
        <v>17</v>
      </c>
      <c r="E24" s="4">
        <v>100000</v>
      </c>
      <c r="F24" s="4" t="s">
        <v>18</v>
      </c>
      <c r="G24" s="5" t="s">
        <v>19</v>
      </c>
      <c r="H24" s="5" t="s">
        <v>55</v>
      </c>
      <c r="I24" s="5" t="s">
        <v>15</v>
      </c>
    </row>
    <row r="25" spans="1:9" x14ac:dyDescent="0.25">
      <c r="A25" s="120">
        <v>42888</v>
      </c>
      <c r="B25" s="8" t="s">
        <v>56</v>
      </c>
      <c r="C25" s="5" t="s">
        <v>39</v>
      </c>
      <c r="D25" s="8" t="s">
        <v>17</v>
      </c>
      <c r="E25" s="4">
        <v>100000</v>
      </c>
      <c r="F25" s="4" t="s">
        <v>18</v>
      </c>
      <c r="G25" s="5" t="s">
        <v>19</v>
      </c>
      <c r="H25" s="5" t="s">
        <v>57</v>
      </c>
      <c r="I25" s="5" t="s">
        <v>15</v>
      </c>
    </row>
    <row r="26" spans="1:9" x14ac:dyDescent="0.25">
      <c r="A26" s="121">
        <v>42888</v>
      </c>
      <c r="B26" s="90" t="s">
        <v>1031</v>
      </c>
      <c r="C26" s="8" t="s">
        <v>39</v>
      </c>
      <c r="D26" s="90" t="s">
        <v>23</v>
      </c>
      <c r="E26" s="90">
        <v>100000</v>
      </c>
      <c r="F26" s="4" t="s">
        <v>18</v>
      </c>
      <c r="G26" s="5" t="s">
        <v>19</v>
      </c>
      <c r="H26" s="5" t="s">
        <v>55</v>
      </c>
      <c r="I26" s="5" t="s">
        <v>15</v>
      </c>
    </row>
    <row r="27" spans="1:9" x14ac:dyDescent="0.25">
      <c r="A27" s="120">
        <v>42888</v>
      </c>
      <c r="B27" s="8" t="s">
        <v>25</v>
      </c>
      <c r="C27" s="8" t="s">
        <v>10</v>
      </c>
      <c r="D27" s="8" t="s">
        <v>23</v>
      </c>
      <c r="E27" s="8">
        <v>16000</v>
      </c>
      <c r="F27" s="8" t="s">
        <v>252</v>
      </c>
      <c r="G27" s="5" t="s">
        <v>19</v>
      </c>
      <c r="H27" s="5" t="s">
        <v>26</v>
      </c>
      <c r="I27" s="5" t="s">
        <v>15</v>
      </c>
    </row>
    <row r="28" spans="1:9" x14ac:dyDescent="0.25">
      <c r="A28" s="121">
        <v>42888</v>
      </c>
      <c r="B28" s="90" t="s">
        <v>1039</v>
      </c>
      <c r="C28" s="90" t="s">
        <v>39</v>
      </c>
      <c r="D28" s="8" t="s">
        <v>17</v>
      </c>
      <c r="E28" s="90">
        <v>100000</v>
      </c>
      <c r="F28" s="90" t="s">
        <v>18</v>
      </c>
      <c r="G28" s="5" t="s">
        <v>19</v>
      </c>
      <c r="H28" s="5" t="s">
        <v>29</v>
      </c>
      <c r="I28" s="5" t="s">
        <v>15</v>
      </c>
    </row>
    <row r="29" spans="1:9" x14ac:dyDescent="0.25">
      <c r="A29" s="121">
        <v>42888</v>
      </c>
      <c r="B29" s="90" t="s">
        <v>34</v>
      </c>
      <c r="C29" s="90" t="s">
        <v>10</v>
      </c>
      <c r="D29" s="5" t="s">
        <v>31</v>
      </c>
      <c r="E29" s="89">
        <v>20000</v>
      </c>
      <c r="F29" s="90" t="s">
        <v>18</v>
      </c>
      <c r="G29" s="5" t="s">
        <v>19</v>
      </c>
      <c r="H29" s="5" t="s">
        <v>26</v>
      </c>
      <c r="I29" s="5" t="s">
        <v>15</v>
      </c>
    </row>
    <row r="30" spans="1:9" x14ac:dyDescent="0.25">
      <c r="A30" s="121">
        <v>42888</v>
      </c>
      <c r="B30" s="90" t="s">
        <v>1032</v>
      </c>
      <c r="C30" s="5" t="s">
        <v>39</v>
      </c>
      <c r="D30" s="5" t="s">
        <v>31</v>
      </c>
      <c r="E30" s="89">
        <v>80000</v>
      </c>
      <c r="F30" s="90" t="s">
        <v>18</v>
      </c>
      <c r="G30" s="5" t="s">
        <v>19</v>
      </c>
      <c r="H30" s="5" t="s">
        <v>58</v>
      </c>
      <c r="I30" s="5" t="s">
        <v>15</v>
      </c>
    </row>
    <row r="31" spans="1:9" x14ac:dyDescent="0.25">
      <c r="A31" s="121">
        <v>42888</v>
      </c>
      <c r="B31" s="90" t="s">
        <v>42</v>
      </c>
      <c r="C31" s="5" t="s">
        <v>39</v>
      </c>
      <c r="D31" s="5" t="s">
        <v>31</v>
      </c>
      <c r="E31" s="89">
        <v>150000</v>
      </c>
      <c r="F31" s="90" t="s">
        <v>18</v>
      </c>
      <c r="G31" s="5" t="s">
        <v>19</v>
      </c>
      <c r="H31" s="5" t="s">
        <v>59</v>
      </c>
      <c r="I31" s="5" t="s">
        <v>15</v>
      </c>
    </row>
    <row r="32" spans="1:9" x14ac:dyDescent="0.25">
      <c r="A32" s="121">
        <v>42888</v>
      </c>
      <c r="B32" s="90" t="s">
        <v>60</v>
      </c>
      <c r="C32" s="90" t="s">
        <v>10</v>
      </c>
      <c r="D32" s="5" t="s">
        <v>31</v>
      </c>
      <c r="E32" s="90">
        <v>80000</v>
      </c>
      <c r="F32" s="90" t="s">
        <v>61</v>
      </c>
      <c r="G32" s="5" t="s">
        <v>19</v>
      </c>
      <c r="H32" s="5" t="s">
        <v>485</v>
      </c>
      <c r="I32" s="5" t="s">
        <v>15</v>
      </c>
    </row>
    <row r="33" spans="1:9" x14ac:dyDescent="0.25">
      <c r="A33" s="121">
        <v>42888</v>
      </c>
      <c r="B33" s="90" t="s">
        <v>490</v>
      </c>
      <c r="C33" s="5" t="s">
        <v>39</v>
      </c>
      <c r="D33" s="5" t="s">
        <v>31</v>
      </c>
      <c r="E33" s="90">
        <v>80000</v>
      </c>
      <c r="F33" s="90" t="s">
        <v>61</v>
      </c>
      <c r="G33" s="5" t="s">
        <v>19</v>
      </c>
      <c r="H33" s="5" t="s">
        <v>41</v>
      </c>
      <c r="I33" s="5" t="s">
        <v>15</v>
      </c>
    </row>
    <row r="34" spans="1:9" x14ac:dyDescent="0.25">
      <c r="A34" s="121">
        <v>42888</v>
      </c>
      <c r="B34" s="90" t="s">
        <v>528</v>
      </c>
      <c r="C34" s="90" t="s">
        <v>10</v>
      </c>
      <c r="D34" s="5" t="s">
        <v>31</v>
      </c>
      <c r="E34" s="90">
        <v>15000</v>
      </c>
      <c r="F34" s="90" t="s">
        <v>61</v>
      </c>
      <c r="G34" s="5" t="s">
        <v>19</v>
      </c>
      <c r="H34" s="5" t="s">
        <v>199</v>
      </c>
      <c r="I34" s="5" t="s">
        <v>15</v>
      </c>
    </row>
    <row r="35" spans="1:9" x14ac:dyDescent="0.25">
      <c r="A35" s="121">
        <v>42888</v>
      </c>
      <c r="B35" s="90" t="s">
        <v>591</v>
      </c>
      <c r="C35" s="90" t="s">
        <v>10</v>
      </c>
      <c r="D35" s="5" t="s">
        <v>31</v>
      </c>
      <c r="E35" s="90">
        <v>30000</v>
      </c>
      <c r="F35" s="90" t="s">
        <v>37</v>
      </c>
      <c r="G35" s="5" t="s">
        <v>19</v>
      </c>
      <c r="H35" s="5" t="s">
        <v>64</v>
      </c>
      <c r="I35" s="5" t="s">
        <v>15</v>
      </c>
    </row>
    <row r="36" spans="1:9" x14ac:dyDescent="0.25">
      <c r="A36" s="121">
        <v>42888</v>
      </c>
      <c r="B36" s="90" t="s">
        <v>65</v>
      </c>
      <c r="C36" s="90" t="s">
        <v>39</v>
      </c>
      <c r="D36" s="5" t="s">
        <v>31</v>
      </c>
      <c r="E36" s="90">
        <v>80000</v>
      </c>
      <c r="F36" s="90" t="s">
        <v>37</v>
      </c>
      <c r="G36" s="5" t="s">
        <v>19</v>
      </c>
      <c r="H36" s="5" t="s">
        <v>66</v>
      </c>
      <c r="I36" s="5" t="s">
        <v>15</v>
      </c>
    </row>
    <row r="37" spans="1:9" x14ac:dyDescent="0.25">
      <c r="A37" s="121">
        <v>42888</v>
      </c>
      <c r="B37" s="90" t="s">
        <v>590</v>
      </c>
      <c r="C37" s="90" t="s">
        <v>10</v>
      </c>
      <c r="D37" s="5" t="s">
        <v>31</v>
      </c>
      <c r="E37" s="90">
        <v>5000</v>
      </c>
      <c r="F37" s="90" t="s">
        <v>37</v>
      </c>
      <c r="G37" s="5" t="s">
        <v>19</v>
      </c>
      <c r="H37" s="5" t="s">
        <v>67</v>
      </c>
      <c r="I37" s="5" t="s">
        <v>15</v>
      </c>
    </row>
    <row r="38" spans="1:9" x14ac:dyDescent="0.25">
      <c r="A38" s="121">
        <v>42888</v>
      </c>
      <c r="B38" s="90" t="s">
        <v>68</v>
      </c>
      <c r="C38" s="90" t="s">
        <v>10</v>
      </c>
      <c r="D38" s="5" t="s">
        <v>31</v>
      </c>
      <c r="E38" s="90">
        <v>75000</v>
      </c>
      <c r="F38" s="90" t="s">
        <v>37</v>
      </c>
      <c r="G38" s="5" t="s">
        <v>19</v>
      </c>
      <c r="H38" s="5" t="s">
        <v>69</v>
      </c>
      <c r="I38" s="5" t="s">
        <v>15</v>
      </c>
    </row>
    <row r="39" spans="1:9" x14ac:dyDescent="0.25">
      <c r="A39" s="121">
        <v>42888</v>
      </c>
      <c r="B39" s="90" t="s">
        <v>589</v>
      </c>
      <c r="C39" s="90" t="s">
        <v>10</v>
      </c>
      <c r="D39" s="5" t="s">
        <v>31</v>
      </c>
      <c r="E39" s="90">
        <v>10000</v>
      </c>
      <c r="F39" s="90" t="s">
        <v>37</v>
      </c>
      <c r="G39" s="5" t="s">
        <v>19</v>
      </c>
      <c r="H39" s="5" t="s">
        <v>26</v>
      </c>
      <c r="I39" s="5" t="s">
        <v>15</v>
      </c>
    </row>
    <row r="40" spans="1:9" x14ac:dyDescent="0.25">
      <c r="A40" s="121">
        <v>42888</v>
      </c>
      <c r="B40" s="90" t="s">
        <v>70</v>
      </c>
      <c r="C40" s="5" t="s">
        <v>39</v>
      </c>
      <c r="D40" s="5" t="s">
        <v>31</v>
      </c>
      <c r="E40" s="90">
        <v>200000</v>
      </c>
      <c r="F40" s="90" t="s">
        <v>37</v>
      </c>
      <c r="G40" s="5" t="s">
        <v>19</v>
      </c>
      <c r="H40" s="5" t="s">
        <v>71</v>
      </c>
      <c r="I40" s="5" t="s">
        <v>15</v>
      </c>
    </row>
    <row r="41" spans="1:9" x14ac:dyDescent="0.25">
      <c r="A41" s="121">
        <v>42888</v>
      </c>
      <c r="B41" s="6" t="s">
        <v>72</v>
      </c>
      <c r="C41" s="90" t="s">
        <v>10</v>
      </c>
      <c r="D41" s="5" t="s">
        <v>45</v>
      </c>
      <c r="E41" s="7">
        <v>65000</v>
      </c>
      <c r="F41" s="5" t="s">
        <v>46</v>
      </c>
      <c r="G41" s="5" t="s">
        <v>13</v>
      </c>
      <c r="H41" s="90" t="s">
        <v>14</v>
      </c>
      <c r="I41" s="5" t="s">
        <v>15</v>
      </c>
    </row>
    <row r="42" spans="1:9" x14ac:dyDescent="0.25">
      <c r="A42" s="121">
        <v>42888</v>
      </c>
      <c r="B42" s="6" t="s">
        <v>73</v>
      </c>
      <c r="C42" s="5" t="s">
        <v>123</v>
      </c>
      <c r="D42" s="5" t="s">
        <v>45</v>
      </c>
      <c r="E42" s="7">
        <v>8000</v>
      </c>
      <c r="F42" s="5" t="s">
        <v>46</v>
      </c>
      <c r="G42" s="5" t="s">
        <v>13</v>
      </c>
      <c r="H42" s="5" t="s">
        <v>75</v>
      </c>
      <c r="I42" s="5" t="s">
        <v>15</v>
      </c>
    </row>
    <row r="43" spans="1:9" x14ac:dyDescent="0.25">
      <c r="A43" s="121">
        <v>42888</v>
      </c>
      <c r="B43" s="6" t="s">
        <v>76</v>
      </c>
      <c r="C43" s="5" t="s">
        <v>123</v>
      </c>
      <c r="D43" s="5" t="s">
        <v>45</v>
      </c>
      <c r="E43" s="7">
        <v>12000</v>
      </c>
      <c r="F43" s="5" t="s">
        <v>46</v>
      </c>
      <c r="G43" s="5" t="s">
        <v>13</v>
      </c>
      <c r="H43" s="5" t="s">
        <v>77</v>
      </c>
      <c r="I43" s="5" t="s">
        <v>15</v>
      </c>
    </row>
    <row r="44" spans="1:9" x14ac:dyDescent="0.25">
      <c r="A44" s="121">
        <v>42888</v>
      </c>
      <c r="B44" s="6" t="s">
        <v>78</v>
      </c>
      <c r="C44" s="5" t="s">
        <v>10</v>
      </c>
      <c r="D44" s="5" t="s">
        <v>45</v>
      </c>
      <c r="E44" s="7">
        <v>1150000</v>
      </c>
      <c r="F44" s="5" t="s">
        <v>46</v>
      </c>
      <c r="G44" s="5" t="s">
        <v>13</v>
      </c>
      <c r="H44" s="5" t="s">
        <v>79</v>
      </c>
      <c r="I44" s="5" t="s">
        <v>15</v>
      </c>
    </row>
    <row r="45" spans="1:9" x14ac:dyDescent="0.25">
      <c r="A45" s="121">
        <v>42888</v>
      </c>
      <c r="B45" s="6" t="s">
        <v>80</v>
      </c>
      <c r="C45" s="5" t="s">
        <v>35</v>
      </c>
      <c r="D45" s="5" t="s">
        <v>45</v>
      </c>
      <c r="E45" s="7">
        <v>400000</v>
      </c>
      <c r="F45" s="5" t="s">
        <v>46</v>
      </c>
      <c r="G45" s="5" t="s">
        <v>13</v>
      </c>
      <c r="H45" s="5" t="s">
        <v>20</v>
      </c>
      <c r="I45" s="5" t="s">
        <v>15</v>
      </c>
    </row>
    <row r="46" spans="1:9" x14ac:dyDescent="0.25">
      <c r="A46" s="121">
        <v>42889</v>
      </c>
      <c r="B46" s="90" t="s">
        <v>81</v>
      </c>
      <c r="C46" s="90" t="s">
        <v>10</v>
      </c>
      <c r="D46" s="90" t="s">
        <v>11</v>
      </c>
      <c r="E46" s="89">
        <v>50000</v>
      </c>
      <c r="F46" s="90" t="s">
        <v>12</v>
      </c>
      <c r="G46" s="5" t="s">
        <v>13</v>
      </c>
      <c r="H46" s="5" t="s">
        <v>82</v>
      </c>
      <c r="I46" s="5" t="s">
        <v>15</v>
      </c>
    </row>
    <row r="47" spans="1:9" x14ac:dyDescent="0.25">
      <c r="A47" s="120">
        <v>42889</v>
      </c>
      <c r="B47" s="8" t="s">
        <v>50</v>
      </c>
      <c r="C47" s="5" t="s">
        <v>39</v>
      </c>
      <c r="D47" s="8" t="s">
        <v>17</v>
      </c>
      <c r="E47" s="4">
        <v>100000</v>
      </c>
      <c r="F47" s="4" t="s">
        <v>18</v>
      </c>
      <c r="G47" s="5" t="s">
        <v>19</v>
      </c>
      <c r="H47" s="5" t="s">
        <v>83</v>
      </c>
      <c r="I47" s="5" t="s">
        <v>15</v>
      </c>
    </row>
    <row r="48" spans="1:9" x14ac:dyDescent="0.25">
      <c r="A48" s="120">
        <v>42889</v>
      </c>
      <c r="B48" s="8" t="s">
        <v>52</v>
      </c>
      <c r="C48" s="5" t="s">
        <v>39</v>
      </c>
      <c r="D48" s="8" t="s">
        <v>17</v>
      </c>
      <c r="E48" s="4">
        <v>100000</v>
      </c>
      <c r="F48" s="4" t="s">
        <v>18</v>
      </c>
      <c r="G48" s="5" t="s">
        <v>19</v>
      </c>
      <c r="H48" s="5" t="s">
        <v>84</v>
      </c>
      <c r="I48" s="5" t="s">
        <v>15</v>
      </c>
    </row>
    <row r="49" spans="1:9" x14ac:dyDescent="0.25">
      <c r="A49" s="120">
        <v>42889</v>
      </c>
      <c r="B49" s="8" t="s">
        <v>85</v>
      </c>
      <c r="C49" s="5" t="s">
        <v>39</v>
      </c>
      <c r="D49" s="8" t="s">
        <v>17</v>
      </c>
      <c r="E49" s="4">
        <v>100000</v>
      </c>
      <c r="F49" s="4" t="s">
        <v>18</v>
      </c>
      <c r="G49" s="5" t="s">
        <v>19</v>
      </c>
      <c r="H49" s="5" t="s">
        <v>86</v>
      </c>
      <c r="I49" s="5" t="s">
        <v>15</v>
      </c>
    </row>
    <row r="50" spans="1:9" x14ac:dyDescent="0.25">
      <c r="A50" s="120">
        <v>42889</v>
      </c>
      <c r="B50" s="8" t="s">
        <v>56</v>
      </c>
      <c r="C50" s="5" t="s">
        <v>39</v>
      </c>
      <c r="D50" s="8" t="s">
        <v>17</v>
      </c>
      <c r="E50" s="4">
        <v>100000</v>
      </c>
      <c r="F50" s="4" t="s">
        <v>18</v>
      </c>
      <c r="G50" s="5" t="s">
        <v>19</v>
      </c>
      <c r="H50" s="5" t="s">
        <v>87</v>
      </c>
      <c r="I50" s="5" t="s">
        <v>15</v>
      </c>
    </row>
    <row r="51" spans="1:9" x14ac:dyDescent="0.25">
      <c r="A51" s="120">
        <v>42889</v>
      </c>
      <c r="B51" s="8" t="s">
        <v>88</v>
      </c>
      <c r="C51" s="5" t="s">
        <v>39</v>
      </c>
      <c r="D51" s="8" t="s">
        <v>17</v>
      </c>
      <c r="E51" s="4">
        <v>3300000</v>
      </c>
      <c r="F51" s="4" t="s">
        <v>18</v>
      </c>
      <c r="G51" s="5" t="s">
        <v>19</v>
      </c>
      <c r="H51" s="5" t="s">
        <v>89</v>
      </c>
      <c r="I51" s="5" t="s">
        <v>15</v>
      </c>
    </row>
    <row r="52" spans="1:9" x14ac:dyDescent="0.25">
      <c r="A52" s="120">
        <v>42889</v>
      </c>
      <c r="B52" s="8" t="s">
        <v>90</v>
      </c>
      <c r="C52" s="8" t="s">
        <v>10</v>
      </c>
      <c r="D52" s="8" t="s">
        <v>17</v>
      </c>
      <c r="E52" s="4">
        <v>440000</v>
      </c>
      <c r="F52" s="4" t="s">
        <v>18</v>
      </c>
      <c r="G52" s="5" t="s">
        <v>19</v>
      </c>
      <c r="H52" s="5" t="s">
        <v>91</v>
      </c>
      <c r="I52" s="5" t="s">
        <v>15</v>
      </c>
    </row>
    <row r="53" spans="1:9" x14ac:dyDescent="0.25">
      <c r="A53" s="121">
        <v>42889</v>
      </c>
      <c r="B53" s="90" t="s">
        <v>1033</v>
      </c>
      <c r="C53" s="8" t="s">
        <v>39</v>
      </c>
      <c r="D53" s="90" t="s">
        <v>23</v>
      </c>
      <c r="E53" s="90">
        <v>100000</v>
      </c>
      <c r="F53" s="4" t="s">
        <v>18</v>
      </c>
      <c r="G53" s="5" t="s">
        <v>19</v>
      </c>
      <c r="H53" s="5" t="s">
        <v>92</v>
      </c>
      <c r="I53" s="5" t="s">
        <v>15</v>
      </c>
    </row>
    <row r="54" spans="1:9" x14ac:dyDescent="0.25">
      <c r="A54" s="121">
        <v>42889</v>
      </c>
      <c r="B54" s="90" t="s">
        <v>1034</v>
      </c>
      <c r="C54" s="90" t="s">
        <v>39</v>
      </c>
      <c r="D54" s="8" t="s">
        <v>17</v>
      </c>
      <c r="E54" s="90">
        <v>100000</v>
      </c>
      <c r="F54" s="90" t="s">
        <v>18</v>
      </c>
      <c r="G54" s="5" t="s">
        <v>19</v>
      </c>
      <c r="H54" s="5" t="s">
        <v>86</v>
      </c>
      <c r="I54" s="5" t="s">
        <v>15</v>
      </c>
    </row>
    <row r="55" spans="1:9" x14ac:dyDescent="0.25">
      <c r="A55" s="121">
        <v>42889</v>
      </c>
      <c r="B55" s="90" t="s">
        <v>93</v>
      </c>
      <c r="C55" s="90" t="s">
        <v>10</v>
      </c>
      <c r="D55" s="5" t="s">
        <v>31</v>
      </c>
      <c r="E55" s="89">
        <v>10000</v>
      </c>
      <c r="F55" s="90" t="s">
        <v>18</v>
      </c>
      <c r="G55" s="5" t="s">
        <v>19</v>
      </c>
      <c r="H55" s="5" t="s">
        <v>94</v>
      </c>
      <c r="I55" s="5" t="s">
        <v>15</v>
      </c>
    </row>
    <row r="56" spans="1:9" x14ac:dyDescent="0.25">
      <c r="A56" s="121">
        <v>42889</v>
      </c>
      <c r="B56" s="90" t="s">
        <v>95</v>
      </c>
      <c r="C56" s="90" t="s">
        <v>10</v>
      </c>
      <c r="D56" s="5" t="s">
        <v>31</v>
      </c>
      <c r="E56" s="89">
        <v>160000</v>
      </c>
      <c r="F56" s="90" t="s">
        <v>18</v>
      </c>
      <c r="G56" s="5" t="s">
        <v>19</v>
      </c>
      <c r="H56" s="5" t="s">
        <v>26</v>
      </c>
      <c r="I56" s="5" t="s">
        <v>15</v>
      </c>
    </row>
    <row r="57" spans="1:9" x14ac:dyDescent="0.25">
      <c r="A57" s="121">
        <v>42889</v>
      </c>
      <c r="B57" s="90" t="s">
        <v>1035</v>
      </c>
      <c r="C57" s="5" t="s">
        <v>39</v>
      </c>
      <c r="D57" s="5" t="s">
        <v>31</v>
      </c>
      <c r="E57" s="89">
        <v>80000</v>
      </c>
      <c r="F57" s="90" t="s">
        <v>18</v>
      </c>
      <c r="G57" s="5" t="s">
        <v>19</v>
      </c>
      <c r="H57" s="5" t="s">
        <v>96</v>
      </c>
      <c r="I57" s="5" t="s">
        <v>15</v>
      </c>
    </row>
    <row r="58" spans="1:9" x14ac:dyDescent="0.25">
      <c r="A58" s="121">
        <v>42889</v>
      </c>
      <c r="B58" s="90" t="s">
        <v>36</v>
      </c>
      <c r="C58" s="5" t="s">
        <v>39</v>
      </c>
      <c r="D58" s="90" t="s">
        <v>31</v>
      </c>
      <c r="E58" s="90">
        <v>80000</v>
      </c>
      <c r="F58" s="90" t="s">
        <v>61</v>
      </c>
      <c r="G58" s="5" t="s">
        <v>19</v>
      </c>
      <c r="H58" s="5" t="s">
        <v>97</v>
      </c>
      <c r="I58" s="5" t="s">
        <v>15</v>
      </c>
    </row>
    <row r="59" spans="1:9" x14ac:dyDescent="0.25">
      <c r="A59" s="121">
        <v>42889</v>
      </c>
      <c r="B59" s="90" t="s">
        <v>98</v>
      </c>
      <c r="C59" s="90" t="s">
        <v>63</v>
      </c>
      <c r="D59" s="90" t="s">
        <v>31</v>
      </c>
      <c r="E59" s="90">
        <v>40000</v>
      </c>
      <c r="F59" s="90" t="s">
        <v>61</v>
      </c>
      <c r="G59" s="5" t="s">
        <v>19</v>
      </c>
      <c r="H59" s="5" t="s">
        <v>99</v>
      </c>
      <c r="I59" s="5" t="s">
        <v>15</v>
      </c>
    </row>
    <row r="60" spans="1:9" x14ac:dyDescent="0.25">
      <c r="A60" s="121">
        <v>42889</v>
      </c>
      <c r="B60" s="90" t="s">
        <v>529</v>
      </c>
      <c r="C60" s="90" t="s">
        <v>10</v>
      </c>
      <c r="D60" s="90" t="s">
        <v>17</v>
      </c>
      <c r="E60" s="90">
        <v>20000</v>
      </c>
      <c r="F60" s="90" t="s">
        <v>61</v>
      </c>
      <c r="G60" s="5" t="s">
        <v>19</v>
      </c>
      <c r="H60" s="5" t="s">
        <v>33</v>
      </c>
      <c r="I60" s="5" t="s">
        <v>15</v>
      </c>
    </row>
    <row r="61" spans="1:9" x14ac:dyDescent="0.25">
      <c r="A61" s="121">
        <v>42889</v>
      </c>
      <c r="B61" s="90" t="s">
        <v>588</v>
      </c>
      <c r="C61" s="90" t="s">
        <v>10</v>
      </c>
      <c r="D61" s="5" t="s">
        <v>31</v>
      </c>
      <c r="E61" s="90">
        <v>5000</v>
      </c>
      <c r="F61" s="90" t="s">
        <v>37</v>
      </c>
      <c r="G61" s="5" t="s">
        <v>19</v>
      </c>
      <c r="H61" s="5" t="s">
        <v>101</v>
      </c>
      <c r="I61" s="5" t="s">
        <v>15</v>
      </c>
    </row>
    <row r="62" spans="1:9" x14ac:dyDescent="0.25">
      <c r="A62" s="121">
        <v>42889</v>
      </c>
      <c r="B62" s="90" t="s">
        <v>102</v>
      </c>
      <c r="C62" s="90" t="s">
        <v>10</v>
      </c>
      <c r="D62" s="5" t="s">
        <v>31</v>
      </c>
      <c r="E62" s="90">
        <v>100000</v>
      </c>
      <c r="F62" s="90" t="s">
        <v>37</v>
      </c>
      <c r="G62" s="5" t="s">
        <v>19</v>
      </c>
      <c r="H62" s="5" t="s">
        <v>69</v>
      </c>
      <c r="I62" s="5" t="s">
        <v>15</v>
      </c>
    </row>
    <row r="63" spans="1:9" x14ac:dyDescent="0.25">
      <c r="A63" s="121">
        <v>42889</v>
      </c>
      <c r="B63" s="90" t="s">
        <v>236</v>
      </c>
      <c r="C63" s="90" t="s">
        <v>35</v>
      </c>
      <c r="D63" s="5" t="s">
        <v>31</v>
      </c>
      <c r="E63" s="90">
        <v>10000</v>
      </c>
      <c r="F63" s="90" t="s">
        <v>37</v>
      </c>
      <c r="G63" s="5" t="s">
        <v>19</v>
      </c>
      <c r="H63" s="5" t="s">
        <v>100</v>
      </c>
      <c r="I63" s="5" t="s">
        <v>15</v>
      </c>
    </row>
    <row r="64" spans="1:9" x14ac:dyDescent="0.25">
      <c r="A64" s="121">
        <v>42889</v>
      </c>
      <c r="B64" s="90" t="s">
        <v>65</v>
      </c>
      <c r="C64" s="8" t="s">
        <v>39</v>
      </c>
      <c r="D64" s="5" t="s">
        <v>31</v>
      </c>
      <c r="E64" s="90">
        <v>80000</v>
      </c>
      <c r="F64" s="90" t="s">
        <v>37</v>
      </c>
      <c r="G64" s="5" t="s">
        <v>19</v>
      </c>
      <c r="H64" s="5" t="s">
        <v>103</v>
      </c>
      <c r="I64" s="5" t="s">
        <v>15</v>
      </c>
    </row>
    <row r="65" spans="1:9" x14ac:dyDescent="0.25">
      <c r="A65" s="121">
        <v>42889</v>
      </c>
      <c r="B65" s="90" t="s">
        <v>104</v>
      </c>
      <c r="C65" s="5" t="s">
        <v>187</v>
      </c>
      <c r="D65" s="8" t="s">
        <v>16</v>
      </c>
      <c r="E65" s="90">
        <v>50000</v>
      </c>
      <c r="F65" s="90" t="s">
        <v>37</v>
      </c>
      <c r="G65" s="5" t="s">
        <v>19</v>
      </c>
      <c r="H65" s="5" t="s">
        <v>105</v>
      </c>
      <c r="I65" s="5" t="s">
        <v>15</v>
      </c>
    </row>
    <row r="66" spans="1:9" x14ac:dyDescent="0.25">
      <c r="A66" s="121">
        <v>42890</v>
      </c>
      <c r="B66" s="90" t="s">
        <v>106</v>
      </c>
      <c r="C66" s="5" t="s">
        <v>39</v>
      </c>
      <c r="D66" s="90" t="s">
        <v>17</v>
      </c>
      <c r="E66" s="90">
        <v>150000</v>
      </c>
      <c r="F66" s="90" t="s">
        <v>61</v>
      </c>
      <c r="G66" s="5" t="s">
        <v>19</v>
      </c>
      <c r="H66" s="5" t="s">
        <v>26</v>
      </c>
      <c r="I66" s="5" t="s">
        <v>15</v>
      </c>
    </row>
    <row r="67" spans="1:9" x14ac:dyDescent="0.25">
      <c r="A67" s="120">
        <v>42890</v>
      </c>
      <c r="B67" s="8" t="s">
        <v>50</v>
      </c>
      <c r="C67" s="5" t="s">
        <v>39</v>
      </c>
      <c r="D67" s="8" t="s">
        <v>17</v>
      </c>
      <c r="E67" s="4">
        <v>100000</v>
      </c>
      <c r="F67" s="4" t="s">
        <v>18</v>
      </c>
      <c r="G67" s="5" t="s">
        <v>19</v>
      </c>
      <c r="H67" s="5" t="s">
        <v>107</v>
      </c>
      <c r="I67" s="5" t="s">
        <v>15</v>
      </c>
    </row>
    <row r="68" spans="1:9" x14ac:dyDescent="0.25">
      <c r="A68" s="120">
        <v>42890</v>
      </c>
      <c r="B68" s="8" t="s">
        <v>52</v>
      </c>
      <c r="C68" s="5" t="s">
        <v>39</v>
      </c>
      <c r="D68" s="8" t="s">
        <v>17</v>
      </c>
      <c r="E68" s="4">
        <v>100000</v>
      </c>
      <c r="F68" s="4" t="s">
        <v>18</v>
      </c>
      <c r="G68" s="5" t="s">
        <v>19</v>
      </c>
      <c r="H68" s="5" t="s">
        <v>108</v>
      </c>
      <c r="I68" s="5" t="s">
        <v>15</v>
      </c>
    </row>
    <row r="69" spans="1:9" x14ac:dyDescent="0.25">
      <c r="A69" s="120">
        <v>42890</v>
      </c>
      <c r="B69" s="8" t="s">
        <v>56</v>
      </c>
      <c r="C69" s="5" t="s">
        <v>39</v>
      </c>
      <c r="D69" s="8" t="s">
        <v>17</v>
      </c>
      <c r="E69" s="4">
        <v>100000</v>
      </c>
      <c r="F69" s="4" t="s">
        <v>18</v>
      </c>
      <c r="G69" s="5" t="s">
        <v>19</v>
      </c>
      <c r="H69" s="5" t="s">
        <v>109</v>
      </c>
      <c r="I69" s="5" t="s">
        <v>15</v>
      </c>
    </row>
    <row r="70" spans="1:9" x14ac:dyDescent="0.25">
      <c r="A70" s="120">
        <v>42890</v>
      </c>
      <c r="B70" s="8" t="s">
        <v>110</v>
      </c>
      <c r="C70" s="8" t="s">
        <v>10</v>
      </c>
      <c r="D70" s="8" t="s">
        <v>17</v>
      </c>
      <c r="E70" s="4">
        <v>20000</v>
      </c>
      <c r="F70" s="4" t="s">
        <v>18</v>
      </c>
      <c r="G70" s="5" t="s">
        <v>19</v>
      </c>
      <c r="H70" s="5" t="s">
        <v>111</v>
      </c>
      <c r="I70" s="5" t="s">
        <v>15</v>
      </c>
    </row>
    <row r="71" spans="1:9" x14ac:dyDescent="0.25">
      <c r="A71" s="120">
        <v>42890</v>
      </c>
      <c r="B71" s="8" t="s">
        <v>112</v>
      </c>
      <c r="C71" s="8" t="s">
        <v>113</v>
      </c>
      <c r="D71" s="8" t="s">
        <v>45</v>
      </c>
      <c r="E71" s="4">
        <v>10500</v>
      </c>
      <c r="F71" s="4" t="s">
        <v>18</v>
      </c>
      <c r="G71" s="5" t="s">
        <v>19</v>
      </c>
      <c r="H71" s="5" t="s">
        <v>114</v>
      </c>
      <c r="I71" s="5" t="s">
        <v>15</v>
      </c>
    </row>
    <row r="72" spans="1:9" x14ac:dyDescent="0.25">
      <c r="A72" s="120">
        <v>42890</v>
      </c>
      <c r="B72" s="8" t="s">
        <v>115</v>
      </c>
      <c r="C72" s="8" t="s">
        <v>10</v>
      </c>
      <c r="D72" s="8" t="s">
        <v>17</v>
      </c>
      <c r="E72" s="8">
        <v>10000</v>
      </c>
      <c r="F72" s="4" t="s">
        <v>18</v>
      </c>
      <c r="G72" s="5" t="s">
        <v>19</v>
      </c>
      <c r="H72" s="5" t="s">
        <v>116</v>
      </c>
      <c r="I72" s="5" t="s">
        <v>15</v>
      </c>
    </row>
    <row r="73" spans="1:9" x14ac:dyDescent="0.25">
      <c r="A73" s="121">
        <v>42890</v>
      </c>
      <c r="B73" s="90" t="s">
        <v>1036</v>
      </c>
      <c r="C73" s="8" t="s">
        <v>39</v>
      </c>
      <c r="D73" s="90" t="s">
        <v>17</v>
      </c>
      <c r="E73" s="90">
        <v>100000</v>
      </c>
      <c r="F73" s="4" t="s">
        <v>18</v>
      </c>
      <c r="G73" s="5" t="s">
        <v>19</v>
      </c>
      <c r="H73" s="5" t="s">
        <v>117</v>
      </c>
      <c r="I73" s="5" t="s">
        <v>15</v>
      </c>
    </row>
    <row r="74" spans="1:9" x14ac:dyDescent="0.25">
      <c r="A74" s="121">
        <v>42890</v>
      </c>
      <c r="B74" s="90" t="s">
        <v>118</v>
      </c>
      <c r="C74" s="8" t="s">
        <v>10</v>
      </c>
      <c r="D74" s="8" t="s">
        <v>17</v>
      </c>
      <c r="E74" s="90">
        <v>15000</v>
      </c>
      <c r="F74" s="4" t="s">
        <v>18</v>
      </c>
      <c r="G74" s="5" t="s">
        <v>19</v>
      </c>
      <c r="H74" s="5" t="s">
        <v>26</v>
      </c>
      <c r="I74" s="5" t="s">
        <v>15</v>
      </c>
    </row>
    <row r="75" spans="1:9" x14ac:dyDescent="0.25">
      <c r="A75" s="121">
        <v>42890</v>
      </c>
      <c r="B75" s="90" t="s">
        <v>74</v>
      </c>
      <c r="C75" s="90" t="s">
        <v>74</v>
      </c>
      <c r="D75" s="8" t="s">
        <v>17</v>
      </c>
      <c r="E75" s="90">
        <v>15000</v>
      </c>
      <c r="F75" s="4" t="s">
        <v>18</v>
      </c>
      <c r="G75" s="5" t="s">
        <v>19</v>
      </c>
      <c r="H75" s="5" t="s">
        <v>26</v>
      </c>
      <c r="I75" s="5" t="s">
        <v>15</v>
      </c>
    </row>
    <row r="76" spans="1:9" x14ac:dyDescent="0.25">
      <c r="A76" s="121">
        <v>42890</v>
      </c>
      <c r="B76" s="90" t="s">
        <v>1037</v>
      </c>
      <c r="C76" s="90" t="s">
        <v>39</v>
      </c>
      <c r="D76" s="8" t="s">
        <v>17</v>
      </c>
      <c r="E76" s="90">
        <v>100000</v>
      </c>
      <c r="F76" s="90" t="s">
        <v>18</v>
      </c>
      <c r="G76" s="5" t="s">
        <v>19</v>
      </c>
      <c r="H76" s="5" t="s">
        <v>119</v>
      </c>
      <c r="I76" s="5" t="s">
        <v>15</v>
      </c>
    </row>
    <row r="77" spans="1:9" x14ac:dyDescent="0.25">
      <c r="A77" s="121">
        <v>42890</v>
      </c>
      <c r="B77" s="90" t="s">
        <v>36</v>
      </c>
      <c r="C77" s="5" t="s">
        <v>39</v>
      </c>
      <c r="D77" s="90" t="s">
        <v>17</v>
      </c>
      <c r="E77" s="90">
        <v>80000</v>
      </c>
      <c r="F77" s="90" t="s">
        <v>61</v>
      </c>
      <c r="G77" s="5" t="s">
        <v>19</v>
      </c>
      <c r="H77" s="5" t="s">
        <v>120</v>
      </c>
      <c r="I77" s="5" t="s">
        <v>15</v>
      </c>
    </row>
    <row r="78" spans="1:9" x14ac:dyDescent="0.25">
      <c r="A78" s="121">
        <v>42890</v>
      </c>
      <c r="B78" s="90" t="s">
        <v>121</v>
      </c>
      <c r="C78" s="90" t="s">
        <v>74</v>
      </c>
      <c r="D78" s="90" t="s">
        <v>17</v>
      </c>
      <c r="E78" s="90">
        <v>25000</v>
      </c>
      <c r="F78" s="90" t="s">
        <v>61</v>
      </c>
      <c r="G78" s="5" t="s">
        <v>19</v>
      </c>
      <c r="H78" s="5" t="s">
        <v>489</v>
      </c>
      <c r="I78" s="5" t="s">
        <v>15</v>
      </c>
    </row>
    <row r="79" spans="1:9" x14ac:dyDescent="0.25">
      <c r="A79" s="121">
        <v>42890</v>
      </c>
      <c r="B79" s="90" t="s">
        <v>529</v>
      </c>
      <c r="C79" s="90" t="s">
        <v>10</v>
      </c>
      <c r="D79" s="90" t="s">
        <v>17</v>
      </c>
      <c r="E79" s="90">
        <v>20000</v>
      </c>
      <c r="F79" s="90" t="s">
        <v>61</v>
      </c>
      <c r="G79" s="5" t="s">
        <v>19</v>
      </c>
      <c r="H79" s="5" t="s">
        <v>101</v>
      </c>
      <c r="I79" s="5" t="s">
        <v>15</v>
      </c>
    </row>
    <row r="80" spans="1:9" x14ac:dyDescent="0.25">
      <c r="A80" s="121">
        <v>42890</v>
      </c>
      <c r="B80" s="6" t="s">
        <v>122</v>
      </c>
      <c r="C80" s="5" t="s">
        <v>123</v>
      </c>
      <c r="D80" s="5" t="s">
        <v>45</v>
      </c>
      <c r="E80" s="7">
        <v>46000</v>
      </c>
      <c r="F80" s="5" t="s">
        <v>46</v>
      </c>
      <c r="G80" s="5" t="s">
        <v>13</v>
      </c>
      <c r="H80" s="5" t="s">
        <v>124</v>
      </c>
      <c r="I80" s="5" t="s">
        <v>15</v>
      </c>
    </row>
    <row r="81" spans="1:9" x14ac:dyDescent="0.25">
      <c r="A81" s="121">
        <v>42890</v>
      </c>
      <c r="B81" s="6" t="s">
        <v>125</v>
      </c>
      <c r="C81" s="5" t="s">
        <v>123</v>
      </c>
      <c r="D81" s="5" t="s">
        <v>45</v>
      </c>
      <c r="E81" s="7">
        <v>20000</v>
      </c>
      <c r="F81" s="5" t="s">
        <v>46</v>
      </c>
      <c r="G81" s="5" t="s">
        <v>19</v>
      </c>
      <c r="H81" s="5" t="s">
        <v>126</v>
      </c>
      <c r="I81" s="5" t="s">
        <v>15</v>
      </c>
    </row>
    <row r="82" spans="1:9" x14ac:dyDescent="0.25">
      <c r="A82" s="121">
        <v>42890</v>
      </c>
      <c r="B82" s="6" t="s">
        <v>127</v>
      </c>
      <c r="C82" s="5" t="s">
        <v>10</v>
      </c>
      <c r="D82" s="5" t="s">
        <v>45</v>
      </c>
      <c r="E82" s="7">
        <v>30000</v>
      </c>
      <c r="F82" s="5" t="s">
        <v>46</v>
      </c>
      <c r="G82" s="5" t="s">
        <v>13</v>
      </c>
      <c r="H82" s="5" t="s">
        <v>128</v>
      </c>
      <c r="I82" s="5" t="s">
        <v>15</v>
      </c>
    </row>
    <row r="83" spans="1:9" x14ac:dyDescent="0.25">
      <c r="A83" s="121">
        <v>42891</v>
      </c>
      <c r="B83" s="90" t="s">
        <v>129</v>
      </c>
      <c r="C83" s="90" t="s">
        <v>10</v>
      </c>
      <c r="D83" s="5" t="s">
        <v>31</v>
      </c>
      <c r="E83" s="90">
        <v>15000</v>
      </c>
      <c r="F83" s="90" t="s">
        <v>130</v>
      </c>
      <c r="G83" s="5" t="s">
        <v>19</v>
      </c>
      <c r="H83" s="5" t="s">
        <v>131</v>
      </c>
      <c r="I83" s="5" t="s">
        <v>15</v>
      </c>
    </row>
    <row r="84" spans="1:9" x14ac:dyDescent="0.25">
      <c r="A84" s="121">
        <v>42891</v>
      </c>
      <c r="B84" s="90" t="s">
        <v>132</v>
      </c>
      <c r="C84" s="90" t="s">
        <v>10</v>
      </c>
      <c r="D84" s="90" t="s">
        <v>11</v>
      </c>
      <c r="E84" s="89">
        <v>70000</v>
      </c>
      <c r="F84" s="90" t="s">
        <v>12</v>
      </c>
      <c r="G84" s="5" t="s">
        <v>13</v>
      </c>
      <c r="H84" s="5" t="s">
        <v>133</v>
      </c>
      <c r="I84" s="5" t="s">
        <v>15</v>
      </c>
    </row>
    <row r="85" spans="1:9" x14ac:dyDescent="0.25">
      <c r="A85" s="121">
        <v>42891</v>
      </c>
      <c r="B85" s="90" t="s">
        <v>9</v>
      </c>
      <c r="C85" s="90" t="s">
        <v>10</v>
      </c>
      <c r="D85" s="90" t="s">
        <v>11</v>
      </c>
      <c r="E85" s="89">
        <v>26000</v>
      </c>
      <c r="F85" s="90" t="s">
        <v>12</v>
      </c>
      <c r="G85" s="5" t="s">
        <v>13</v>
      </c>
      <c r="H85" s="5" t="s">
        <v>134</v>
      </c>
      <c r="I85" s="5" t="s">
        <v>15</v>
      </c>
    </row>
    <row r="86" spans="1:9" x14ac:dyDescent="0.25">
      <c r="A86" s="120">
        <v>42891</v>
      </c>
      <c r="B86" s="8" t="s">
        <v>135</v>
      </c>
      <c r="C86" s="90" t="s">
        <v>74</v>
      </c>
      <c r="D86" s="8" t="s">
        <v>17</v>
      </c>
      <c r="E86" s="4">
        <v>30000</v>
      </c>
      <c r="F86" s="4" t="s">
        <v>18</v>
      </c>
      <c r="G86" s="5" t="s">
        <v>19</v>
      </c>
      <c r="H86" s="5" t="s">
        <v>136</v>
      </c>
      <c r="I86" s="5" t="s">
        <v>15</v>
      </c>
    </row>
    <row r="87" spans="1:9" x14ac:dyDescent="0.25">
      <c r="A87" s="120">
        <v>42891</v>
      </c>
      <c r="B87" s="8" t="s">
        <v>137</v>
      </c>
      <c r="C87" s="8" t="s">
        <v>138</v>
      </c>
      <c r="D87" s="8" t="s">
        <v>17</v>
      </c>
      <c r="E87" s="4">
        <v>2000000</v>
      </c>
      <c r="F87" s="4" t="s">
        <v>18</v>
      </c>
      <c r="G87" s="5" t="s">
        <v>19</v>
      </c>
      <c r="H87" s="5" t="s">
        <v>139</v>
      </c>
      <c r="I87" s="5" t="s">
        <v>15</v>
      </c>
    </row>
    <row r="88" spans="1:9" x14ac:dyDescent="0.25">
      <c r="A88" s="120">
        <v>42891</v>
      </c>
      <c r="B88" s="8" t="s">
        <v>140</v>
      </c>
      <c r="C88" s="8" t="s">
        <v>138</v>
      </c>
      <c r="D88" s="8" t="s">
        <v>17</v>
      </c>
      <c r="E88" s="4">
        <v>250000</v>
      </c>
      <c r="F88" s="4" t="s">
        <v>18</v>
      </c>
      <c r="G88" s="5" t="s">
        <v>19</v>
      </c>
      <c r="H88" s="5" t="s">
        <v>141</v>
      </c>
      <c r="I88" s="5" t="s">
        <v>15</v>
      </c>
    </row>
    <row r="89" spans="1:9" x14ac:dyDescent="0.25">
      <c r="A89" s="120">
        <v>42891</v>
      </c>
      <c r="B89" s="8" t="s">
        <v>142</v>
      </c>
      <c r="C89" s="8" t="s">
        <v>10</v>
      </c>
      <c r="D89" s="8" t="s">
        <v>17</v>
      </c>
      <c r="E89" s="4">
        <v>300000</v>
      </c>
      <c r="F89" s="4" t="s">
        <v>18</v>
      </c>
      <c r="G89" s="5" t="s">
        <v>19</v>
      </c>
      <c r="H89" s="5" t="s">
        <v>22</v>
      </c>
      <c r="I89" s="5" t="s">
        <v>15</v>
      </c>
    </row>
    <row r="90" spans="1:9" x14ac:dyDescent="0.25">
      <c r="A90" s="120">
        <v>42891</v>
      </c>
      <c r="B90" s="8" t="s">
        <v>50</v>
      </c>
      <c r="C90" s="5" t="s">
        <v>39</v>
      </c>
      <c r="D90" s="8" t="s">
        <v>17</v>
      </c>
      <c r="E90" s="4">
        <v>100000</v>
      </c>
      <c r="F90" s="4" t="s">
        <v>18</v>
      </c>
      <c r="G90" s="5" t="s">
        <v>19</v>
      </c>
      <c r="H90" s="5" t="s">
        <v>97</v>
      </c>
      <c r="I90" s="5" t="s">
        <v>15</v>
      </c>
    </row>
    <row r="91" spans="1:9" x14ac:dyDescent="0.25">
      <c r="A91" s="120">
        <v>42891</v>
      </c>
      <c r="B91" s="8" t="s">
        <v>52</v>
      </c>
      <c r="C91" s="5" t="s">
        <v>39</v>
      </c>
      <c r="D91" s="8" t="s">
        <v>17</v>
      </c>
      <c r="E91" s="4">
        <v>100000</v>
      </c>
      <c r="F91" s="4" t="s">
        <v>18</v>
      </c>
      <c r="G91" s="5" t="s">
        <v>19</v>
      </c>
      <c r="H91" s="5" t="s">
        <v>143</v>
      </c>
      <c r="I91" s="5" t="s">
        <v>15</v>
      </c>
    </row>
    <row r="92" spans="1:9" x14ac:dyDescent="0.25">
      <c r="A92" s="120">
        <v>42891</v>
      </c>
      <c r="B92" s="8" t="s">
        <v>56</v>
      </c>
      <c r="C92" s="5" t="s">
        <v>39</v>
      </c>
      <c r="D92" s="8" t="s">
        <v>17</v>
      </c>
      <c r="E92" s="4">
        <v>100000</v>
      </c>
      <c r="F92" s="4" t="s">
        <v>18</v>
      </c>
      <c r="G92" s="5" t="s">
        <v>19</v>
      </c>
      <c r="H92" s="5" t="s">
        <v>144</v>
      </c>
      <c r="I92" s="5" t="s">
        <v>15</v>
      </c>
    </row>
    <row r="93" spans="1:9" x14ac:dyDescent="0.25">
      <c r="A93" s="121">
        <v>42891</v>
      </c>
      <c r="B93" s="90" t="s">
        <v>1038</v>
      </c>
      <c r="C93" s="8" t="s">
        <v>39</v>
      </c>
      <c r="D93" s="8" t="s">
        <v>17</v>
      </c>
      <c r="E93" s="90">
        <v>100000</v>
      </c>
      <c r="F93" s="4" t="s">
        <v>18</v>
      </c>
      <c r="G93" s="5" t="s">
        <v>19</v>
      </c>
      <c r="H93" s="5" t="s">
        <v>66</v>
      </c>
      <c r="I93" s="5" t="s">
        <v>15</v>
      </c>
    </row>
    <row r="94" spans="1:9" x14ac:dyDescent="0.25">
      <c r="A94" s="120">
        <v>42891</v>
      </c>
      <c r="B94" s="8" t="s">
        <v>145</v>
      </c>
      <c r="C94" s="8" t="s">
        <v>10</v>
      </c>
      <c r="D94" s="8" t="s">
        <v>23</v>
      </c>
      <c r="E94" s="8">
        <v>30000</v>
      </c>
      <c r="F94" s="8" t="s">
        <v>252</v>
      </c>
      <c r="G94" s="5" t="s">
        <v>19</v>
      </c>
      <c r="H94" s="5" t="s">
        <v>146</v>
      </c>
      <c r="I94" s="5" t="s">
        <v>15</v>
      </c>
    </row>
    <row r="95" spans="1:9" x14ac:dyDescent="0.25">
      <c r="A95" s="120">
        <v>42891</v>
      </c>
      <c r="B95" s="8" t="s">
        <v>25</v>
      </c>
      <c r="C95" s="8" t="s">
        <v>10</v>
      </c>
      <c r="D95" s="8" t="s">
        <v>23</v>
      </c>
      <c r="E95" s="8">
        <v>16000</v>
      </c>
      <c r="F95" s="8" t="s">
        <v>252</v>
      </c>
      <c r="G95" s="5" t="s">
        <v>19</v>
      </c>
      <c r="H95" s="5" t="s">
        <v>26</v>
      </c>
      <c r="I95" s="5" t="s">
        <v>15</v>
      </c>
    </row>
    <row r="96" spans="1:9" x14ac:dyDescent="0.25">
      <c r="A96" s="120">
        <v>42891</v>
      </c>
      <c r="B96" s="8" t="s">
        <v>147</v>
      </c>
      <c r="C96" s="8" t="s">
        <v>10</v>
      </c>
      <c r="D96" s="8" t="s">
        <v>23</v>
      </c>
      <c r="E96" s="8">
        <v>45000</v>
      </c>
      <c r="F96" s="8" t="s">
        <v>252</v>
      </c>
      <c r="G96" s="5" t="s">
        <v>19</v>
      </c>
      <c r="H96" s="5" t="s">
        <v>148</v>
      </c>
      <c r="I96" s="5" t="s">
        <v>15</v>
      </c>
    </row>
    <row r="97" spans="1:9" x14ac:dyDescent="0.25">
      <c r="A97" s="120">
        <v>42891</v>
      </c>
      <c r="B97" s="8" t="s">
        <v>149</v>
      </c>
      <c r="C97" s="8" t="s">
        <v>10</v>
      </c>
      <c r="D97" s="8" t="s">
        <v>23</v>
      </c>
      <c r="E97" s="8">
        <v>30000</v>
      </c>
      <c r="F97" s="8" t="s">
        <v>252</v>
      </c>
      <c r="G97" s="5" t="s">
        <v>19</v>
      </c>
      <c r="H97" s="5" t="s">
        <v>26</v>
      </c>
      <c r="I97" s="5" t="s">
        <v>15</v>
      </c>
    </row>
    <row r="98" spans="1:9" x14ac:dyDescent="0.25">
      <c r="A98" s="121">
        <v>42891</v>
      </c>
      <c r="B98" s="90" t="s">
        <v>1037</v>
      </c>
      <c r="C98" s="90" t="s">
        <v>39</v>
      </c>
      <c r="D98" s="8" t="s">
        <v>17</v>
      </c>
      <c r="E98" s="90">
        <v>100000</v>
      </c>
      <c r="F98" s="90" t="s">
        <v>18</v>
      </c>
      <c r="G98" s="5" t="s">
        <v>19</v>
      </c>
      <c r="H98" s="5" t="s">
        <v>41</v>
      </c>
      <c r="I98" s="5" t="s">
        <v>15</v>
      </c>
    </row>
    <row r="99" spans="1:9" x14ac:dyDescent="0.25">
      <c r="A99" s="121">
        <v>42891</v>
      </c>
      <c r="B99" s="6" t="s">
        <v>150</v>
      </c>
      <c r="C99" s="5" t="s">
        <v>10</v>
      </c>
      <c r="D99" s="5" t="s">
        <v>45</v>
      </c>
      <c r="E99" s="7">
        <v>30000</v>
      </c>
      <c r="F99" s="5" t="s">
        <v>46</v>
      </c>
      <c r="G99" s="5" t="s">
        <v>13</v>
      </c>
      <c r="H99" s="5" t="s">
        <v>26</v>
      </c>
      <c r="I99" s="5" t="s">
        <v>15</v>
      </c>
    </row>
    <row r="100" spans="1:9" x14ac:dyDescent="0.25">
      <c r="A100" s="121">
        <v>42891</v>
      </c>
      <c r="B100" s="6" t="s">
        <v>151</v>
      </c>
      <c r="C100" s="5" t="s">
        <v>113</v>
      </c>
      <c r="D100" s="5" t="s">
        <v>45</v>
      </c>
      <c r="E100" s="7">
        <v>15000</v>
      </c>
      <c r="F100" s="5" t="s">
        <v>153</v>
      </c>
      <c r="G100" s="5" t="s">
        <v>19</v>
      </c>
      <c r="H100" s="90" t="s">
        <v>154</v>
      </c>
      <c r="I100" s="5" t="s">
        <v>15</v>
      </c>
    </row>
    <row r="101" spans="1:9" x14ac:dyDescent="0.25">
      <c r="A101" s="121">
        <v>42891</v>
      </c>
      <c r="B101" s="90" t="s">
        <v>480</v>
      </c>
      <c r="C101" s="5" t="s">
        <v>10</v>
      </c>
      <c r="D101" s="5" t="s">
        <v>45</v>
      </c>
      <c r="E101" s="90">
        <v>70000</v>
      </c>
      <c r="F101" s="90" t="s">
        <v>46</v>
      </c>
      <c r="G101" s="5" t="s">
        <v>13</v>
      </c>
      <c r="H101" s="5" t="s">
        <v>26</v>
      </c>
      <c r="I101" s="5" t="s">
        <v>15</v>
      </c>
    </row>
    <row r="102" spans="1:9" x14ac:dyDescent="0.25">
      <c r="A102" s="121">
        <v>42892</v>
      </c>
      <c r="B102" s="90" t="s">
        <v>129</v>
      </c>
      <c r="C102" s="90" t="s">
        <v>10</v>
      </c>
      <c r="D102" s="5" t="s">
        <v>31</v>
      </c>
      <c r="E102" s="90">
        <v>15000</v>
      </c>
      <c r="F102" s="90" t="s">
        <v>130</v>
      </c>
      <c r="G102" s="5" t="s">
        <v>19</v>
      </c>
      <c r="H102" s="5" t="s">
        <v>131</v>
      </c>
      <c r="I102" s="5" t="s">
        <v>15</v>
      </c>
    </row>
    <row r="103" spans="1:9" x14ac:dyDescent="0.25">
      <c r="A103" s="121">
        <v>42892</v>
      </c>
      <c r="B103" s="90" t="s">
        <v>155</v>
      </c>
      <c r="C103" s="90" t="s">
        <v>10</v>
      </c>
      <c r="D103" s="90" t="s">
        <v>11</v>
      </c>
      <c r="E103" s="89">
        <v>76000</v>
      </c>
      <c r="F103" s="90" t="s">
        <v>12</v>
      </c>
      <c r="G103" s="5" t="s">
        <v>13</v>
      </c>
      <c r="H103" s="5" t="s">
        <v>156</v>
      </c>
      <c r="I103" s="5" t="s">
        <v>15</v>
      </c>
    </row>
    <row r="104" spans="1:9" x14ac:dyDescent="0.25">
      <c r="A104" s="121">
        <v>42892</v>
      </c>
      <c r="B104" s="90" t="s">
        <v>9</v>
      </c>
      <c r="C104" s="90" t="s">
        <v>10</v>
      </c>
      <c r="D104" s="90" t="s">
        <v>11</v>
      </c>
      <c r="E104" s="89">
        <v>26000</v>
      </c>
      <c r="F104" s="90" t="s">
        <v>12</v>
      </c>
      <c r="G104" s="5" t="s">
        <v>13</v>
      </c>
      <c r="H104" s="5" t="s">
        <v>26</v>
      </c>
      <c r="I104" s="5" t="s">
        <v>15</v>
      </c>
    </row>
    <row r="105" spans="1:9" x14ac:dyDescent="0.25">
      <c r="A105" s="120">
        <v>42892</v>
      </c>
      <c r="B105" s="8" t="s">
        <v>1049</v>
      </c>
      <c r="C105" s="8" t="s">
        <v>113</v>
      </c>
      <c r="D105" s="8" t="s">
        <v>45</v>
      </c>
      <c r="E105" s="4">
        <v>10000</v>
      </c>
      <c r="F105" s="4" t="s">
        <v>18</v>
      </c>
      <c r="G105" s="5" t="s">
        <v>19</v>
      </c>
      <c r="H105" s="5" t="s">
        <v>157</v>
      </c>
      <c r="I105" s="5" t="s">
        <v>15</v>
      </c>
    </row>
    <row r="106" spans="1:9" x14ac:dyDescent="0.25">
      <c r="A106" s="120">
        <v>42892</v>
      </c>
      <c r="B106" s="8" t="s">
        <v>52</v>
      </c>
      <c r="C106" s="5" t="s">
        <v>39</v>
      </c>
      <c r="D106" s="8" t="s">
        <v>17</v>
      </c>
      <c r="E106" s="4">
        <v>100000</v>
      </c>
      <c r="F106" s="4" t="s">
        <v>18</v>
      </c>
      <c r="G106" s="5" t="s">
        <v>19</v>
      </c>
      <c r="H106" s="5" t="s">
        <v>58</v>
      </c>
      <c r="I106" s="5" t="s">
        <v>15</v>
      </c>
    </row>
    <row r="107" spans="1:9" x14ac:dyDescent="0.25">
      <c r="A107" s="120">
        <v>42892</v>
      </c>
      <c r="B107" s="8" t="s">
        <v>158</v>
      </c>
      <c r="C107" s="8" t="s">
        <v>10</v>
      </c>
      <c r="D107" s="8" t="s">
        <v>23</v>
      </c>
      <c r="E107" s="4">
        <v>15000</v>
      </c>
      <c r="F107" s="4" t="s">
        <v>18</v>
      </c>
      <c r="G107" s="5" t="s">
        <v>19</v>
      </c>
      <c r="H107" s="5" t="s">
        <v>159</v>
      </c>
      <c r="I107" s="5" t="s">
        <v>15</v>
      </c>
    </row>
    <row r="108" spans="1:9" x14ac:dyDescent="0.25">
      <c r="A108" s="120">
        <v>42892</v>
      </c>
      <c r="B108" s="8" t="s">
        <v>160</v>
      </c>
      <c r="C108" s="8" t="s">
        <v>10</v>
      </c>
      <c r="D108" s="8" t="s">
        <v>23</v>
      </c>
      <c r="E108" s="8">
        <v>6000</v>
      </c>
      <c r="F108" s="4" t="s">
        <v>18</v>
      </c>
      <c r="G108" s="5" t="s">
        <v>19</v>
      </c>
      <c r="H108" s="5" t="s">
        <v>159</v>
      </c>
      <c r="I108" s="5" t="s">
        <v>15</v>
      </c>
    </row>
    <row r="109" spans="1:9" x14ac:dyDescent="0.25">
      <c r="A109" s="120">
        <v>42892</v>
      </c>
      <c r="B109" s="8" t="s">
        <v>161</v>
      </c>
      <c r="C109" s="8" t="s">
        <v>10</v>
      </c>
      <c r="D109" s="8" t="s">
        <v>23</v>
      </c>
      <c r="E109" s="8">
        <v>12000</v>
      </c>
      <c r="F109" s="4" t="s">
        <v>18</v>
      </c>
      <c r="G109" s="5" t="s">
        <v>19</v>
      </c>
      <c r="H109" s="5" t="s">
        <v>159</v>
      </c>
      <c r="I109" s="5" t="s">
        <v>15</v>
      </c>
    </row>
    <row r="110" spans="1:9" x14ac:dyDescent="0.25">
      <c r="A110" s="120">
        <v>42892</v>
      </c>
      <c r="B110" s="8" t="s">
        <v>162</v>
      </c>
      <c r="C110" s="8" t="s">
        <v>10</v>
      </c>
      <c r="D110" s="8" t="s">
        <v>23</v>
      </c>
      <c r="E110" s="8">
        <v>6000</v>
      </c>
      <c r="F110" s="4" t="s">
        <v>18</v>
      </c>
      <c r="G110" s="5" t="s">
        <v>19</v>
      </c>
      <c r="H110" s="5" t="s">
        <v>159</v>
      </c>
      <c r="I110" s="5" t="s">
        <v>15</v>
      </c>
    </row>
    <row r="111" spans="1:9" x14ac:dyDescent="0.25">
      <c r="A111" s="120">
        <v>42892</v>
      </c>
      <c r="B111" s="8" t="s">
        <v>163</v>
      </c>
      <c r="C111" s="8" t="s">
        <v>10</v>
      </c>
      <c r="D111" s="8" t="s">
        <v>23</v>
      </c>
      <c r="E111" s="8">
        <v>5000</v>
      </c>
      <c r="F111" s="4" t="s">
        <v>18</v>
      </c>
      <c r="G111" s="5" t="s">
        <v>19</v>
      </c>
      <c r="H111" s="5" t="s">
        <v>159</v>
      </c>
      <c r="I111" s="5" t="s">
        <v>15</v>
      </c>
    </row>
    <row r="112" spans="1:9" x14ac:dyDescent="0.25">
      <c r="A112" s="120">
        <v>42892</v>
      </c>
      <c r="B112" s="8" t="s">
        <v>164</v>
      </c>
      <c r="C112" s="8" t="s">
        <v>10</v>
      </c>
      <c r="D112" s="8" t="s">
        <v>23</v>
      </c>
      <c r="E112" s="8">
        <v>6000</v>
      </c>
      <c r="F112" s="4" t="s">
        <v>18</v>
      </c>
      <c r="G112" s="5" t="s">
        <v>19</v>
      </c>
      <c r="H112" s="5" t="s">
        <v>159</v>
      </c>
      <c r="I112" s="5" t="s">
        <v>15</v>
      </c>
    </row>
    <row r="113" spans="1:9" x14ac:dyDescent="0.25">
      <c r="A113" s="120">
        <v>42892</v>
      </c>
      <c r="B113" s="8" t="s">
        <v>165</v>
      </c>
      <c r="C113" s="8" t="s">
        <v>10</v>
      </c>
      <c r="D113" s="8" t="s">
        <v>23</v>
      </c>
      <c r="E113" s="8">
        <v>5000</v>
      </c>
      <c r="F113" s="4" t="s">
        <v>18</v>
      </c>
      <c r="G113" s="5" t="s">
        <v>19</v>
      </c>
      <c r="H113" s="5" t="s">
        <v>159</v>
      </c>
      <c r="I113" s="5" t="s">
        <v>15</v>
      </c>
    </row>
    <row r="114" spans="1:9" x14ac:dyDescent="0.25">
      <c r="A114" s="120">
        <v>42892</v>
      </c>
      <c r="B114" s="8" t="s">
        <v>25</v>
      </c>
      <c r="C114" s="8" t="s">
        <v>10</v>
      </c>
      <c r="D114" s="8" t="s">
        <v>23</v>
      </c>
      <c r="E114" s="8">
        <v>16000</v>
      </c>
      <c r="F114" s="8" t="s">
        <v>252</v>
      </c>
      <c r="G114" s="5" t="s">
        <v>19</v>
      </c>
      <c r="H114" s="5" t="s">
        <v>26</v>
      </c>
      <c r="I114" s="5" t="s">
        <v>15</v>
      </c>
    </row>
    <row r="115" spans="1:9" x14ac:dyDescent="0.25">
      <c r="A115" s="121">
        <v>42892</v>
      </c>
      <c r="B115" s="90" t="s">
        <v>166</v>
      </c>
      <c r="C115" s="90" t="s">
        <v>10</v>
      </c>
      <c r="D115" s="5" t="s">
        <v>31</v>
      </c>
      <c r="E115" s="89">
        <v>17500</v>
      </c>
      <c r="F115" s="90" t="s">
        <v>32</v>
      </c>
      <c r="G115" s="5" t="s">
        <v>19</v>
      </c>
      <c r="H115" s="5" t="s">
        <v>167</v>
      </c>
      <c r="I115" s="5" t="s">
        <v>15</v>
      </c>
    </row>
    <row r="116" spans="1:9" x14ac:dyDescent="0.25">
      <c r="A116" s="121">
        <v>42892</v>
      </c>
      <c r="B116" s="90" t="s">
        <v>168</v>
      </c>
      <c r="C116" s="90" t="s">
        <v>10</v>
      </c>
      <c r="D116" s="90" t="s">
        <v>31</v>
      </c>
      <c r="E116" s="90">
        <v>17500</v>
      </c>
      <c r="F116" s="90" t="s">
        <v>61</v>
      </c>
      <c r="G116" s="5" t="s">
        <v>19</v>
      </c>
      <c r="H116" s="5" t="s">
        <v>169</v>
      </c>
      <c r="I116" s="5" t="s">
        <v>15</v>
      </c>
    </row>
    <row r="117" spans="1:9" x14ac:dyDescent="0.25">
      <c r="A117" s="121">
        <v>42892</v>
      </c>
      <c r="B117" s="90" t="s">
        <v>170</v>
      </c>
      <c r="C117" s="90" t="s">
        <v>10</v>
      </c>
      <c r="D117" s="5" t="s">
        <v>31</v>
      </c>
      <c r="E117" s="90">
        <v>10000</v>
      </c>
      <c r="F117" s="90" t="s">
        <v>37</v>
      </c>
      <c r="G117" s="5" t="s">
        <v>19</v>
      </c>
      <c r="H117" s="5" t="s">
        <v>171</v>
      </c>
      <c r="I117" s="5" t="s">
        <v>15</v>
      </c>
    </row>
    <row r="118" spans="1:9" x14ac:dyDescent="0.25">
      <c r="A118" s="121">
        <v>42892</v>
      </c>
      <c r="B118" s="6" t="s">
        <v>150</v>
      </c>
      <c r="C118" s="5" t="s">
        <v>10</v>
      </c>
      <c r="D118" s="5" t="s">
        <v>45</v>
      </c>
      <c r="E118" s="7">
        <v>30000</v>
      </c>
      <c r="F118" s="5" t="s">
        <v>46</v>
      </c>
      <c r="G118" s="5" t="s">
        <v>13</v>
      </c>
      <c r="H118" s="5" t="s">
        <v>26</v>
      </c>
      <c r="I118" s="5" t="s">
        <v>15</v>
      </c>
    </row>
    <row r="119" spans="1:9" x14ac:dyDescent="0.25">
      <c r="A119" s="121">
        <v>42892</v>
      </c>
      <c r="B119" s="6" t="s">
        <v>172</v>
      </c>
      <c r="C119" s="5" t="s">
        <v>35</v>
      </c>
      <c r="D119" s="5" t="s">
        <v>45</v>
      </c>
      <c r="E119" s="7">
        <v>400000</v>
      </c>
      <c r="F119" s="5" t="s">
        <v>46</v>
      </c>
      <c r="G119" s="5" t="s">
        <v>13</v>
      </c>
      <c r="H119" s="5" t="s">
        <v>173</v>
      </c>
      <c r="I119" s="5" t="s">
        <v>15</v>
      </c>
    </row>
    <row r="120" spans="1:9" x14ac:dyDescent="0.25">
      <c r="A120" s="121">
        <v>42892</v>
      </c>
      <c r="B120" s="6" t="s">
        <v>174</v>
      </c>
      <c r="C120" s="5" t="s">
        <v>113</v>
      </c>
      <c r="D120" s="5" t="s">
        <v>45</v>
      </c>
      <c r="E120" s="7">
        <v>360000</v>
      </c>
      <c r="F120" s="5" t="s">
        <v>46</v>
      </c>
      <c r="G120" s="5" t="s">
        <v>19</v>
      </c>
      <c r="H120" s="5" t="s">
        <v>175</v>
      </c>
      <c r="I120" s="5" t="s">
        <v>15</v>
      </c>
    </row>
    <row r="121" spans="1:9" x14ac:dyDescent="0.25">
      <c r="A121" s="121">
        <v>42892</v>
      </c>
      <c r="B121" s="6" t="s">
        <v>176</v>
      </c>
      <c r="C121" s="5" t="s">
        <v>113</v>
      </c>
      <c r="D121" s="5" t="s">
        <v>45</v>
      </c>
      <c r="E121" s="7">
        <v>720000</v>
      </c>
      <c r="F121" s="5" t="s">
        <v>46</v>
      </c>
      <c r="G121" s="5" t="s">
        <v>19</v>
      </c>
      <c r="H121" s="5" t="s">
        <v>177</v>
      </c>
      <c r="I121" s="5" t="s">
        <v>15</v>
      </c>
    </row>
    <row r="122" spans="1:9" x14ac:dyDescent="0.25">
      <c r="A122" s="121">
        <v>42892</v>
      </c>
      <c r="B122" s="6" t="s">
        <v>178</v>
      </c>
      <c r="C122" s="5" t="s">
        <v>179</v>
      </c>
      <c r="D122" s="5" t="s">
        <v>45</v>
      </c>
      <c r="E122" s="7">
        <v>89890</v>
      </c>
      <c r="F122" s="5" t="s">
        <v>46</v>
      </c>
      <c r="G122" s="5" t="s">
        <v>13</v>
      </c>
      <c r="H122" s="5" t="s">
        <v>180</v>
      </c>
      <c r="I122" s="5" t="s">
        <v>15</v>
      </c>
    </row>
    <row r="123" spans="1:9" x14ac:dyDescent="0.25">
      <c r="A123" s="121">
        <v>42892</v>
      </c>
      <c r="B123" s="6" t="s">
        <v>181</v>
      </c>
      <c r="C123" s="8" t="s">
        <v>10</v>
      </c>
      <c r="D123" s="5" t="s">
        <v>45</v>
      </c>
      <c r="E123" s="7">
        <v>50000</v>
      </c>
      <c r="F123" s="5" t="s">
        <v>46</v>
      </c>
      <c r="G123" s="5" t="s">
        <v>13</v>
      </c>
      <c r="H123" s="5" t="s">
        <v>157</v>
      </c>
      <c r="I123" s="5" t="s">
        <v>15</v>
      </c>
    </row>
    <row r="124" spans="1:9" x14ac:dyDescent="0.25">
      <c r="A124" s="121">
        <v>42892</v>
      </c>
      <c r="B124" s="6" t="s">
        <v>182</v>
      </c>
      <c r="C124" s="5" t="s">
        <v>113</v>
      </c>
      <c r="D124" s="5" t="s">
        <v>45</v>
      </c>
      <c r="E124" s="7">
        <v>153000</v>
      </c>
      <c r="F124" s="5" t="s">
        <v>46</v>
      </c>
      <c r="G124" s="5" t="s">
        <v>19</v>
      </c>
      <c r="H124" s="5" t="s">
        <v>183</v>
      </c>
      <c r="I124" s="5" t="s">
        <v>15</v>
      </c>
    </row>
    <row r="125" spans="1:9" x14ac:dyDescent="0.25">
      <c r="A125" s="121">
        <v>42892</v>
      </c>
      <c r="B125" s="6" t="s">
        <v>184</v>
      </c>
      <c r="C125" s="5" t="s">
        <v>123</v>
      </c>
      <c r="D125" s="5" t="s">
        <v>45</v>
      </c>
      <c r="E125" s="7">
        <v>34000</v>
      </c>
      <c r="F125" s="5" t="s">
        <v>46</v>
      </c>
      <c r="G125" s="5" t="s">
        <v>13</v>
      </c>
      <c r="H125" s="5" t="s">
        <v>185</v>
      </c>
      <c r="I125" s="5" t="s">
        <v>15</v>
      </c>
    </row>
    <row r="126" spans="1:9" x14ac:dyDescent="0.25">
      <c r="A126" s="121">
        <v>42892</v>
      </c>
      <c r="B126" s="6" t="s">
        <v>186</v>
      </c>
      <c r="C126" s="5" t="s">
        <v>187</v>
      </c>
      <c r="D126" s="5" t="s">
        <v>31</v>
      </c>
      <c r="E126" s="7">
        <v>1523750</v>
      </c>
      <c r="F126" s="5" t="s">
        <v>46</v>
      </c>
      <c r="G126" s="5" t="s">
        <v>19</v>
      </c>
      <c r="H126" s="5" t="s">
        <v>188</v>
      </c>
      <c r="I126" s="5" t="s">
        <v>15</v>
      </c>
    </row>
    <row r="127" spans="1:9" x14ac:dyDescent="0.25">
      <c r="A127" s="121">
        <v>42892</v>
      </c>
      <c r="B127" s="6" t="s">
        <v>189</v>
      </c>
      <c r="C127" s="5" t="s">
        <v>187</v>
      </c>
      <c r="D127" s="5" t="s">
        <v>31</v>
      </c>
      <c r="E127" s="7">
        <v>600000</v>
      </c>
      <c r="F127" s="5" t="s">
        <v>46</v>
      </c>
      <c r="G127" s="5" t="s">
        <v>19</v>
      </c>
      <c r="H127" s="5" t="s">
        <v>190</v>
      </c>
      <c r="I127" s="5" t="s">
        <v>15</v>
      </c>
    </row>
    <row r="128" spans="1:9" x14ac:dyDescent="0.25">
      <c r="A128" s="121">
        <v>42892</v>
      </c>
      <c r="B128" s="6" t="s">
        <v>191</v>
      </c>
      <c r="C128" s="5" t="s">
        <v>187</v>
      </c>
      <c r="D128" s="5" t="s">
        <v>31</v>
      </c>
      <c r="E128" s="7">
        <v>600000</v>
      </c>
      <c r="F128" s="5" t="s">
        <v>46</v>
      </c>
      <c r="G128" s="5" t="s">
        <v>19</v>
      </c>
      <c r="H128" s="5" t="s">
        <v>192</v>
      </c>
      <c r="I128" s="5" t="s">
        <v>15</v>
      </c>
    </row>
    <row r="129" spans="1:9" x14ac:dyDescent="0.25">
      <c r="A129" s="121">
        <v>42892</v>
      </c>
      <c r="B129" s="6" t="s">
        <v>193</v>
      </c>
      <c r="C129" s="5" t="s">
        <v>187</v>
      </c>
      <c r="D129" s="5" t="s">
        <v>31</v>
      </c>
      <c r="E129" s="7">
        <v>600000</v>
      </c>
      <c r="F129" s="5" t="s">
        <v>46</v>
      </c>
      <c r="G129" s="5" t="s">
        <v>19</v>
      </c>
      <c r="H129" s="5" t="s">
        <v>194</v>
      </c>
      <c r="I129" s="5" t="s">
        <v>15</v>
      </c>
    </row>
    <row r="130" spans="1:9" x14ac:dyDescent="0.25">
      <c r="A130" s="121">
        <v>42892</v>
      </c>
      <c r="B130" s="6" t="s">
        <v>195</v>
      </c>
      <c r="C130" s="90" t="s">
        <v>10</v>
      </c>
      <c r="D130" s="5" t="s">
        <v>31</v>
      </c>
      <c r="E130" s="7">
        <v>120000</v>
      </c>
      <c r="F130" s="5" t="s">
        <v>276</v>
      </c>
      <c r="G130" s="5" t="s">
        <v>19</v>
      </c>
      <c r="H130" s="5" t="s">
        <v>196</v>
      </c>
      <c r="I130" s="5" t="s">
        <v>15</v>
      </c>
    </row>
    <row r="131" spans="1:9" x14ac:dyDescent="0.25">
      <c r="A131" s="121">
        <v>42892</v>
      </c>
      <c r="B131" s="6" t="s">
        <v>1040</v>
      </c>
      <c r="C131" s="5" t="s">
        <v>484</v>
      </c>
      <c r="D131" s="5" t="s">
        <v>45</v>
      </c>
      <c r="E131" s="7">
        <v>3699059</v>
      </c>
      <c r="F131" s="5" t="s">
        <v>1041</v>
      </c>
      <c r="G131" s="5" t="s">
        <v>19</v>
      </c>
      <c r="H131" s="5" t="s">
        <v>26</v>
      </c>
      <c r="I131" s="5" t="s">
        <v>15</v>
      </c>
    </row>
    <row r="132" spans="1:9" x14ac:dyDescent="0.25">
      <c r="A132" s="121">
        <v>42893</v>
      </c>
      <c r="B132" s="90" t="s">
        <v>129</v>
      </c>
      <c r="C132" s="90" t="s">
        <v>10</v>
      </c>
      <c r="D132" s="5" t="s">
        <v>31</v>
      </c>
      <c r="E132" s="90">
        <v>15000</v>
      </c>
      <c r="F132" s="90" t="s">
        <v>130</v>
      </c>
      <c r="G132" s="5" t="s">
        <v>19</v>
      </c>
      <c r="H132" s="5" t="s">
        <v>131</v>
      </c>
      <c r="I132" s="5" t="s">
        <v>15</v>
      </c>
    </row>
    <row r="133" spans="1:9" x14ac:dyDescent="0.25">
      <c r="A133" s="121">
        <v>42893</v>
      </c>
      <c r="B133" s="90" t="s">
        <v>9</v>
      </c>
      <c r="C133" s="90" t="s">
        <v>10</v>
      </c>
      <c r="D133" s="90" t="s">
        <v>11</v>
      </c>
      <c r="E133" s="89">
        <v>26000</v>
      </c>
      <c r="F133" s="90" t="s">
        <v>12</v>
      </c>
      <c r="G133" s="5" t="s">
        <v>13</v>
      </c>
      <c r="H133" s="5" t="s">
        <v>26</v>
      </c>
      <c r="I133" s="5" t="s">
        <v>15</v>
      </c>
    </row>
    <row r="134" spans="1:9" x14ac:dyDescent="0.25">
      <c r="A134" s="120">
        <v>42893</v>
      </c>
      <c r="B134" s="8" t="s">
        <v>52</v>
      </c>
      <c r="C134" s="5" t="s">
        <v>39</v>
      </c>
      <c r="D134" s="8" t="s">
        <v>23</v>
      </c>
      <c r="E134" s="4">
        <v>100000</v>
      </c>
      <c r="F134" s="4" t="s">
        <v>18</v>
      </c>
      <c r="G134" s="5" t="s">
        <v>19</v>
      </c>
      <c r="H134" s="5" t="s">
        <v>197</v>
      </c>
      <c r="I134" s="5" t="s">
        <v>15</v>
      </c>
    </row>
    <row r="135" spans="1:9" x14ac:dyDescent="0.25">
      <c r="A135" s="120">
        <v>42893</v>
      </c>
      <c r="B135" s="8" t="s">
        <v>198</v>
      </c>
      <c r="C135" s="8" t="s">
        <v>10</v>
      </c>
      <c r="D135" s="8" t="s">
        <v>23</v>
      </c>
      <c r="E135" s="4">
        <v>10000</v>
      </c>
      <c r="F135" s="4" t="s">
        <v>18</v>
      </c>
      <c r="G135" s="5" t="s">
        <v>19</v>
      </c>
      <c r="H135" s="5" t="s">
        <v>199</v>
      </c>
      <c r="I135" s="5" t="s">
        <v>15</v>
      </c>
    </row>
    <row r="136" spans="1:9" x14ac:dyDescent="0.25">
      <c r="A136" s="120">
        <v>42893</v>
      </c>
      <c r="B136" s="8" t="s">
        <v>200</v>
      </c>
      <c r="C136" s="8" t="s">
        <v>10</v>
      </c>
      <c r="D136" s="8" t="s">
        <v>23</v>
      </c>
      <c r="E136" s="4">
        <v>100000</v>
      </c>
      <c r="F136" s="4" t="s">
        <v>18</v>
      </c>
      <c r="G136" s="5" t="s">
        <v>19</v>
      </c>
      <c r="H136" s="5" t="s">
        <v>26</v>
      </c>
      <c r="I136" s="5" t="s">
        <v>15</v>
      </c>
    </row>
    <row r="137" spans="1:9" x14ac:dyDescent="0.25">
      <c r="A137" s="121">
        <v>42893</v>
      </c>
      <c r="B137" s="90" t="s">
        <v>201</v>
      </c>
      <c r="C137" s="8" t="s">
        <v>10</v>
      </c>
      <c r="D137" s="90" t="s">
        <v>23</v>
      </c>
      <c r="E137" s="90">
        <v>8000</v>
      </c>
      <c r="F137" s="4" t="s">
        <v>330</v>
      </c>
      <c r="G137" s="5" t="s">
        <v>19</v>
      </c>
      <c r="H137" s="5" t="s">
        <v>202</v>
      </c>
      <c r="I137" s="5" t="s">
        <v>15</v>
      </c>
    </row>
    <row r="138" spans="1:9" x14ac:dyDescent="0.25">
      <c r="A138" s="120">
        <v>42893</v>
      </c>
      <c r="B138" s="8" t="s">
        <v>25</v>
      </c>
      <c r="C138" s="8" t="s">
        <v>10</v>
      </c>
      <c r="D138" s="8" t="s">
        <v>23</v>
      </c>
      <c r="E138" s="8">
        <v>16000</v>
      </c>
      <c r="F138" s="8" t="s">
        <v>252</v>
      </c>
      <c r="G138" s="5" t="s">
        <v>19</v>
      </c>
      <c r="H138" s="5" t="s">
        <v>26</v>
      </c>
      <c r="I138" s="5" t="s">
        <v>15</v>
      </c>
    </row>
    <row r="139" spans="1:9" x14ac:dyDescent="0.25">
      <c r="A139" s="120">
        <v>42893</v>
      </c>
      <c r="B139" s="8" t="s">
        <v>203</v>
      </c>
      <c r="C139" s="8" t="s">
        <v>10</v>
      </c>
      <c r="D139" s="8" t="s">
        <v>23</v>
      </c>
      <c r="E139" s="8">
        <v>60000</v>
      </c>
      <c r="F139" s="8" t="s">
        <v>252</v>
      </c>
      <c r="G139" s="5" t="s">
        <v>19</v>
      </c>
      <c r="H139" s="5" t="s">
        <v>136</v>
      </c>
      <c r="I139" s="5" t="s">
        <v>15</v>
      </c>
    </row>
    <row r="140" spans="1:9" x14ac:dyDescent="0.25">
      <c r="A140" s="121">
        <v>42893</v>
      </c>
      <c r="B140" s="90" t="s">
        <v>1034</v>
      </c>
      <c r="C140" s="90" t="s">
        <v>39</v>
      </c>
      <c r="D140" s="8" t="s">
        <v>17</v>
      </c>
      <c r="E140" s="90">
        <v>100000</v>
      </c>
      <c r="F140" s="90" t="s">
        <v>18</v>
      </c>
      <c r="G140" s="5" t="s">
        <v>19</v>
      </c>
      <c r="H140" s="5" t="s">
        <v>204</v>
      </c>
      <c r="I140" s="5" t="s">
        <v>15</v>
      </c>
    </row>
    <row r="141" spans="1:9" x14ac:dyDescent="0.25">
      <c r="A141" s="121">
        <v>42893</v>
      </c>
      <c r="B141" s="90" t="s">
        <v>166</v>
      </c>
      <c r="C141" s="90" t="s">
        <v>10</v>
      </c>
      <c r="D141" s="5" t="s">
        <v>31</v>
      </c>
      <c r="E141" s="89">
        <v>17500</v>
      </c>
      <c r="F141" s="90" t="s">
        <v>32</v>
      </c>
      <c r="G141" s="5" t="s">
        <v>19</v>
      </c>
      <c r="H141" s="5" t="s">
        <v>26</v>
      </c>
      <c r="I141" s="5" t="s">
        <v>15</v>
      </c>
    </row>
    <row r="142" spans="1:9" x14ac:dyDescent="0.25">
      <c r="A142" s="121">
        <v>42893</v>
      </c>
      <c r="B142" s="90" t="s">
        <v>168</v>
      </c>
      <c r="C142" s="90" t="s">
        <v>10</v>
      </c>
      <c r="D142" s="5" t="s">
        <v>31</v>
      </c>
      <c r="E142" s="90">
        <v>17500</v>
      </c>
      <c r="F142" s="90" t="s">
        <v>61</v>
      </c>
      <c r="G142" s="5" t="s">
        <v>19</v>
      </c>
      <c r="H142" s="5" t="s">
        <v>169</v>
      </c>
      <c r="I142" s="5" t="s">
        <v>15</v>
      </c>
    </row>
    <row r="143" spans="1:9" x14ac:dyDescent="0.25">
      <c r="A143" s="121">
        <v>42893</v>
      </c>
      <c r="B143" s="90" t="s">
        <v>170</v>
      </c>
      <c r="C143" s="90" t="s">
        <v>10</v>
      </c>
      <c r="D143" s="5" t="s">
        <v>31</v>
      </c>
      <c r="E143" s="90">
        <v>10000</v>
      </c>
      <c r="F143" s="90" t="s">
        <v>37</v>
      </c>
      <c r="G143" s="5" t="s">
        <v>19</v>
      </c>
      <c r="H143" s="5" t="s">
        <v>171</v>
      </c>
      <c r="I143" s="5" t="s">
        <v>15</v>
      </c>
    </row>
    <row r="144" spans="1:9" x14ac:dyDescent="0.25">
      <c r="A144" s="121">
        <v>42893</v>
      </c>
      <c r="B144" s="6" t="s">
        <v>205</v>
      </c>
      <c r="C144" s="90" t="s">
        <v>10</v>
      </c>
      <c r="D144" s="5" t="s">
        <v>45</v>
      </c>
      <c r="E144" s="7">
        <v>70000</v>
      </c>
      <c r="F144" s="5" t="s">
        <v>46</v>
      </c>
      <c r="G144" s="5" t="s">
        <v>13</v>
      </c>
      <c r="H144" s="5" t="s">
        <v>206</v>
      </c>
      <c r="I144" s="5" t="s">
        <v>15</v>
      </c>
    </row>
    <row r="145" spans="1:9" x14ac:dyDescent="0.25">
      <c r="A145" s="121">
        <v>42893</v>
      </c>
      <c r="B145" s="6" t="s">
        <v>285</v>
      </c>
      <c r="C145" s="90" t="s">
        <v>138</v>
      </c>
      <c r="D145" s="5" t="s">
        <v>17</v>
      </c>
      <c r="E145" s="7">
        <v>2000000</v>
      </c>
      <c r="F145" s="5" t="s">
        <v>46</v>
      </c>
      <c r="G145" s="5" t="s">
        <v>13</v>
      </c>
      <c r="H145" s="5" t="s">
        <v>412</v>
      </c>
      <c r="I145" s="5" t="s">
        <v>15</v>
      </c>
    </row>
    <row r="146" spans="1:9" x14ac:dyDescent="0.25">
      <c r="A146" s="121">
        <v>42893</v>
      </c>
      <c r="B146" s="6" t="s">
        <v>207</v>
      </c>
      <c r="C146" s="5" t="s">
        <v>10</v>
      </c>
      <c r="D146" s="5" t="s">
        <v>45</v>
      </c>
      <c r="E146" s="7">
        <v>5100000</v>
      </c>
      <c r="F146" s="5" t="s">
        <v>46</v>
      </c>
      <c r="G146" s="5" t="s">
        <v>19</v>
      </c>
      <c r="H146" s="5" t="s">
        <v>208</v>
      </c>
      <c r="I146" s="5" t="s">
        <v>15</v>
      </c>
    </row>
    <row r="147" spans="1:9" x14ac:dyDescent="0.25">
      <c r="A147" s="121">
        <v>42893</v>
      </c>
      <c r="B147" s="6" t="s">
        <v>150</v>
      </c>
      <c r="C147" s="5" t="s">
        <v>10</v>
      </c>
      <c r="D147" s="5" t="s">
        <v>45</v>
      </c>
      <c r="E147" s="7">
        <v>30000</v>
      </c>
      <c r="F147" s="5" t="s">
        <v>46</v>
      </c>
      <c r="G147" s="5" t="s">
        <v>13</v>
      </c>
      <c r="H147" s="5" t="s">
        <v>26</v>
      </c>
      <c r="I147" s="5" t="s">
        <v>15</v>
      </c>
    </row>
    <row r="148" spans="1:9" x14ac:dyDescent="0.25">
      <c r="A148" s="121">
        <v>42893</v>
      </c>
      <c r="B148" s="6" t="s">
        <v>209</v>
      </c>
      <c r="C148" s="5" t="s">
        <v>35</v>
      </c>
      <c r="D148" s="5" t="s">
        <v>31</v>
      </c>
      <c r="E148" s="7">
        <v>20000</v>
      </c>
      <c r="F148" s="5" t="s">
        <v>276</v>
      </c>
      <c r="G148" s="5" t="s">
        <v>13</v>
      </c>
      <c r="H148" s="5" t="s">
        <v>210</v>
      </c>
      <c r="I148" s="5" t="s">
        <v>15</v>
      </c>
    </row>
    <row r="149" spans="1:9" x14ac:dyDescent="0.25">
      <c r="A149" s="121">
        <v>42894</v>
      </c>
      <c r="B149" s="90" t="s">
        <v>129</v>
      </c>
      <c r="C149" s="90" t="s">
        <v>10</v>
      </c>
      <c r="D149" s="5" t="s">
        <v>31</v>
      </c>
      <c r="E149" s="90">
        <v>15000</v>
      </c>
      <c r="F149" s="90" t="s">
        <v>130</v>
      </c>
      <c r="G149" s="5" t="s">
        <v>19</v>
      </c>
      <c r="H149" s="5" t="s">
        <v>131</v>
      </c>
      <c r="I149" s="5" t="s">
        <v>15</v>
      </c>
    </row>
    <row r="150" spans="1:9" x14ac:dyDescent="0.25">
      <c r="A150" s="121">
        <v>42894</v>
      </c>
      <c r="B150" s="6" t="s">
        <v>9</v>
      </c>
      <c r="C150" s="5" t="s">
        <v>10</v>
      </c>
      <c r="D150" s="5" t="s">
        <v>152</v>
      </c>
      <c r="E150" s="7">
        <v>10000</v>
      </c>
      <c r="F150" s="5" t="s">
        <v>153</v>
      </c>
      <c r="G150" s="5" t="s">
        <v>19</v>
      </c>
      <c r="H150" s="5" t="s">
        <v>211</v>
      </c>
      <c r="I150" s="5" t="s">
        <v>15</v>
      </c>
    </row>
    <row r="151" spans="1:9" x14ac:dyDescent="0.25">
      <c r="A151" s="121">
        <v>42894</v>
      </c>
      <c r="B151" s="6" t="s">
        <v>212</v>
      </c>
      <c r="C151" s="5" t="s">
        <v>1043</v>
      </c>
      <c r="D151" s="5" t="s">
        <v>31</v>
      </c>
      <c r="E151" s="7">
        <v>750000</v>
      </c>
      <c r="F151" s="5" t="s">
        <v>276</v>
      </c>
      <c r="G151" s="5" t="s">
        <v>19</v>
      </c>
      <c r="H151" s="5" t="s">
        <v>40</v>
      </c>
      <c r="I151" s="5" t="s">
        <v>15</v>
      </c>
    </row>
    <row r="152" spans="1:9" x14ac:dyDescent="0.25">
      <c r="A152" s="121">
        <v>42894</v>
      </c>
      <c r="B152" s="90" t="s">
        <v>9</v>
      </c>
      <c r="C152" s="90" t="s">
        <v>10</v>
      </c>
      <c r="D152" s="90" t="s">
        <v>11</v>
      </c>
      <c r="E152" s="89">
        <v>26000</v>
      </c>
      <c r="F152" s="90" t="s">
        <v>12</v>
      </c>
      <c r="G152" s="5" t="s">
        <v>13</v>
      </c>
      <c r="H152" s="5" t="s">
        <v>26</v>
      </c>
      <c r="I152" s="5" t="s">
        <v>15</v>
      </c>
    </row>
    <row r="153" spans="1:9" x14ac:dyDescent="0.25">
      <c r="A153" s="120">
        <v>42894</v>
      </c>
      <c r="B153" s="8" t="s">
        <v>213</v>
      </c>
      <c r="C153" s="8" t="s">
        <v>10</v>
      </c>
      <c r="D153" s="8" t="s">
        <v>23</v>
      </c>
      <c r="E153" s="4">
        <v>2100000</v>
      </c>
      <c r="F153" s="4" t="s">
        <v>18</v>
      </c>
      <c r="G153" s="5" t="s">
        <v>19</v>
      </c>
      <c r="H153" s="5" t="s">
        <v>214</v>
      </c>
      <c r="I153" s="5" t="s">
        <v>15</v>
      </c>
    </row>
    <row r="154" spans="1:9" x14ac:dyDescent="0.25">
      <c r="A154" s="120">
        <v>42894</v>
      </c>
      <c r="B154" s="8" t="s">
        <v>215</v>
      </c>
      <c r="C154" s="8" t="s">
        <v>10</v>
      </c>
      <c r="D154" s="8" t="s">
        <v>23</v>
      </c>
      <c r="E154" s="4">
        <v>1200000</v>
      </c>
      <c r="F154" s="4" t="s">
        <v>18</v>
      </c>
      <c r="G154" s="5" t="s">
        <v>19</v>
      </c>
      <c r="H154" s="5" t="s">
        <v>216</v>
      </c>
      <c r="I154" s="5" t="s">
        <v>15</v>
      </c>
    </row>
    <row r="155" spans="1:9" x14ac:dyDescent="0.25">
      <c r="A155" s="120">
        <v>42894</v>
      </c>
      <c r="B155" s="8" t="s">
        <v>217</v>
      </c>
      <c r="C155" s="8" t="s">
        <v>10</v>
      </c>
      <c r="D155" s="8" t="s">
        <v>23</v>
      </c>
      <c r="E155" s="4">
        <v>40000</v>
      </c>
      <c r="F155" s="4" t="s">
        <v>18</v>
      </c>
      <c r="G155" s="5" t="s">
        <v>19</v>
      </c>
      <c r="H155" s="5" t="s">
        <v>26</v>
      </c>
      <c r="I155" s="5" t="s">
        <v>15</v>
      </c>
    </row>
    <row r="156" spans="1:9" x14ac:dyDescent="0.25">
      <c r="A156" s="120">
        <v>42894</v>
      </c>
      <c r="B156" s="8" t="s">
        <v>52</v>
      </c>
      <c r="C156" s="5" t="s">
        <v>39</v>
      </c>
      <c r="D156" s="8" t="s">
        <v>23</v>
      </c>
      <c r="E156" s="4">
        <v>100000</v>
      </c>
      <c r="F156" s="4" t="s">
        <v>18</v>
      </c>
      <c r="G156" s="5" t="s">
        <v>19</v>
      </c>
      <c r="H156" s="5" t="s">
        <v>26</v>
      </c>
      <c r="I156" s="5" t="s">
        <v>15</v>
      </c>
    </row>
    <row r="157" spans="1:9" x14ac:dyDescent="0.25">
      <c r="A157" s="120">
        <v>42894</v>
      </c>
      <c r="B157" s="8" t="s">
        <v>218</v>
      </c>
      <c r="C157" s="8" t="s">
        <v>10</v>
      </c>
      <c r="D157" s="8" t="s">
        <v>23</v>
      </c>
      <c r="E157" s="8">
        <v>5000</v>
      </c>
      <c r="F157" s="4" t="s">
        <v>18</v>
      </c>
      <c r="G157" s="5" t="s">
        <v>19</v>
      </c>
      <c r="H157" s="5" t="s">
        <v>26</v>
      </c>
      <c r="I157" s="5" t="s">
        <v>15</v>
      </c>
    </row>
    <row r="158" spans="1:9" x14ac:dyDescent="0.25">
      <c r="A158" s="120">
        <v>42894</v>
      </c>
      <c r="B158" s="8" t="s">
        <v>219</v>
      </c>
      <c r="C158" s="8" t="s">
        <v>10</v>
      </c>
      <c r="D158" s="8" t="s">
        <v>23</v>
      </c>
      <c r="E158" s="4">
        <v>120000</v>
      </c>
      <c r="F158" s="4" t="s">
        <v>18</v>
      </c>
      <c r="G158" s="5" t="s">
        <v>19</v>
      </c>
      <c r="H158" s="5" t="s">
        <v>220</v>
      </c>
      <c r="I158" s="5" t="s">
        <v>15</v>
      </c>
    </row>
    <row r="159" spans="1:9" x14ac:dyDescent="0.25">
      <c r="A159" s="120">
        <v>42894</v>
      </c>
      <c r="B159" s="8" t="s">
        <v>221</v>
      </c>
      <c r="C159" s="8" t="s">
        <v>10</v>
      </c>
      <c r="D159" s="8" t="s">
        <v>23</v>
      </c>
      <c r="E159" s="4">
        <v>20000</v>
      </c>
      <c r="F159" s="4" t="s">
        <v>18</v>
      </c>
      <c r="G159" s="5" t="s">
        <v>19</v>
      </c>
      <c r="H159" s="5" t="s">
        <v>26</v>
      </c>
      <c r="I159" s="5" t="s">
        <v>15</v>
      </c>
    </row>
    <row r="160" spans="1:9" x14ac:dyDescent="0.25">
      <c r="A160" s="120">
        <v>42894</v>
      </c>
      <c r="B160" s="8" t="s">
        <v>222</v>
      </c>
      <c r="C160" s="8" t="s">
        <v>10</v>
      </c>
      <c r="D160" s="8" t="s">
        <v>23</v>
      </c>
      <c r="E160" s="4">
        <v>50000</v>
      </c>
      <c r="F160" s="4" t="s">
        <v>18</v>
      </c>
      <c r="G160" s="5" t="s">
        <v>19</v>
      </c>
      <c r="H160" s="5" t="s">
        <v>26</v>
      </c>
      <c r="I160" s="5" t="s">
        <v>15</v>
      </c>
    </row>
    <row r="161" spans="1:9" x14ac:dyDescent="0.25">
      <c r="A161" s="121">
        <v>42894</v>
      </c>
      <c r="B161" s="90" t="s">
        <v>201</v>
      </c>
      <c r="C161" s="8" t="s">
        <v>10</v>
      </c>
      <c r="D161" s="90" t="s">
        <v>23</v>
      </c>
      <c r="E161" s="90">
        <v>8000</v>
      </c>
      <c r="F161" s="4" t="s">
        <v>330</v>
      </c>
      <c r="G161" s="5" t="s">
        <v>19</v>
      </c>
      <c r="H161" s="5" t="s">
        <v>202</v>
      </c>
      <c r="I161" s="5" t="s">
        <v>15</v>
      </c>
    </row>
    <row r="162" spans="1:9" x14ac:dyDescent="0.25">
      <c r="A162" s="120">
        <v>42894</v>
      </c>
      <c r="B162" s="8" t="s">
        <v>25</v>
      </c>
      <c r="C162" s="8" t="s">
        <v>10</v>
      </c>
      <c r="D162" s="8" t="s">
        <v>23</v>
      </c>
      <c r="E162" s="8">
        <v>16000</v>
      </c>
      <c r="F162" s="8" t="s">
        <v>252</v>
      </c>
      <c r="G162" s="5" t="s">
        <v>19</v>
      </c>
      <c r="H162" s="5" t="s">
        <v>26</v>
      </c>
      <c r="I162" s="5" t="s">
        <v>15</v>
      </c>
    </row>
    <row r="163" spans="1:9" x14ac:dyDescent="0.25">
      <c r="A163" s="120">
        <v>42894</v>
      </c>
      <c r="B163" s="8" t="s">
        <v>223</v>
      </c>
      <c r="C163" s="8" t="s">
        <v>10</v>
      </c>
      <c r="D163" s="8" t="s">
        <v>23</v>
      </c>
      <c r="E163" s="8">
        <v>70000</v>
      </c>
      <c r="F163" s="8" t="s">
        <v>252</v>
      </c>
      <c r="G163" s="5" t="s">
        <v>19</v>
      </c>
      <c r="H163" s="5" t="s">
        <v>224</v>
      </c>
      <c r="I163" s="5" t="s">
        <v>15</v>
      </c>
    </row>
    <row r="164" spans="1:9" x14ac:dyDescent="0.25">
      <c r="A164" s="121">
        <v>42894</v>
      </c>
      <c r="B164" s="90" t="s">
        <v>1034</v>
      </c>
      <c r="C164" s="90" t="s">
        <v>39</v>
      </c>
      <c r="D164" s="8" t="s">
        <v>17</v>
      </c>
      <c r="E164" s="90">
        <v>100000</v>
      </c>
      <c r="F164" s="90" t="s">
        <v>18</v>
      </c>
      <c r="G164" s="5" t="s">
        <v>19</v>
      </c>
      <c r="H164" s="5" t="s">
        <v>26</v>
      </c>
      <c r="I164" s="5" t="s">
        <v>15</v>
      </c>
    </row>
    <row r="165" spans="1:9" x14ac:dyDescent="0.25">
      <c r="A165" s="121">
        <v>42894</v>
      </c>
      <c r="B165" s="90" t="s">
        <v>225</v>
      </c>
      <c r="C165" s="8" t="s">
        <v>10</v>
      </c>
      <c r="D165" s="8" t="s">
        <v>17</v>
      </c>
      <c r="E165" s="90">
        <v>20000</v>
      </c>
      <c r="F165" s="90" t="s">
        <v>18</v>
      </c>
      <c r="G165" s="5" t="s">
        <v>19</v>
      </c>
      <c r="H165" s="5" t="s">
        <v>26</v>
      </c>
      <c r="I165" s="5" t="s">
        <v>15</v>
      </c>
    </row>
    <row r="166" spans="1:9" x14ac:dyDescent="0.25">
      <c r="A166" s="121">
        <v>42894</v>
      </c>
      <c r="B166" s="90" t="s">
        <v>166</v>
      </c>
      <c r="C166" s="90" t="s">
        <v>10</v>
      </c>
      <c r="D166" s="5" t="s">
        <v>31</v>
      </c>
      <c r="E166" s="89">
        <v>17500</v>
      </c>
      <c r="F166" s="90" t="s">
        <v>32</v>
      </c>
      <c r="G166" s="5" t="s">
        <v>19</v>
      </c>
      <c r="H166" s="5" t="s">
        <v>26</v>
      </c>
      <c r="I166" s="5" t="s">
        <v>15</v>
      </c>
    </row>
    <row r="167" spans="1:9" x14ac:dyDescent="0.25">
      <c r="A167" s="121">
        <v>42894</v>
      </c>
      <c r="B167" s="90" t="s">
        <v>168</v>
      </c>
      <c r="C167" s="90" t="s">
        <v>10</v>
      </c>
      <c r="D167" s="5" t="s">
        <v>31</v>
      </c>
      <c r="E167" s="90">
        <v>17500</v>
      </c>
      <c r="F167" s="90" t="s">
        <v>61</v>
      </c>
      <c r="G167" s="5" t="s">
        <v>19</v>
      </c>
      <c r="H167" s="5" t="s">
        <v>169</v>
      </c>
      <c r="I167" s="5" t="s">
        <v>15</v>
      </c>
    </row>
    <row r="168" spans="1:9" x14ac:dyDescent="0.25">
      <c r="A168" s="121">
        <v>42894</v>
      </c>
      <c r="B168" s="90" t="s">
        <v>170</v>
      </c>
      <c r="C168" s="90" t="s">
        <v>10</v>
      </c>
      <c r="D168" s="5" t="s">
        <v>31</v>
      </c>
      <c r="E168" s="90">
        <v>10000</v>
      </c>
      <c r="F168" s="90" t="s">
        <v>37</v>
      </c>
      <c r="G168" s="5" t="s">
        <v>19</v>
      </c>
      <c r="H168" s="5" t="s">
        <v>171</v>
      </c>
      <c r="I168" s="5" t="s">
        <v>15</v>
      </c>
    </row>
    <row r="169" spans="1:9" x14ac:dyDescent="0.25">
      <c r="A169" s="121">
        <v>42894</v>
      </c>
      <c r="B169" s="6" t="s">
        <v>150</v>
      </c>
      <c r="C169" s="5" t="s">
        <v>10</v>
      </c>
      <c r="D169" s="5" t="s">
        <v>45</v>
      </c>
      <c r="E169" s="7">
        <v>30000</v>
      </c>
      <c r="F169" s="5" t="s">
        <v>46</v>
      </c>
      <c r="G169" s="5" t="s">
        <v>19</v>
      </c>
      <c r="H169" s="5" t="s">
        <v>26</v>
      </c>
      <c r="I169" s="5" t="s">
        <v>15</v>
      </c>
    </row>
    <row r="170" spans="1:9" x14ac:dyDescent="0.25">
      <c r="A170" s="121">
        <v>42895</v>
      </c>
      <c r="B170" s="90" t="s">
        <v>226</v>
      </c>
      <c r="C170" s="90" t="s">
        <v>10</v>
      </c>
      <c r="D170" s="90" t="s">
        <v>11</v>
      </c>
      <c r="E170" s="89">
        <v>160000</v>
      </c>
      <c r="F170" s="90" t="s">
        <v>12</v>
      </c>
      <c r="G170" s="5" t="s">
        <v>13</v>
      </c>
      <c r="H170" s="5" t="s">
        <v>227</v>
      </c>
      <c r="I170" s="5" t="s">
        <v>15</v>
      </c>
    </row>
    <row r="171" spans="1:9" x14ac:dyDescent="0.25">
      <c r="A171" s="121">
        <v>42895</v>
      </c>
      <c r="B171" s="90" t="s">
        <v>201</v>
      </c>
      <c r="C171" s="8" t="s">
        <v>10</v>
      </c>
      <c r="D171" s="90" t="s">
        <v>23</v>
      </c>
      <c r="E171" s="90">
        <v>8000</v>
      </c>
      <c r="F171" s="4" t="s">
        <v>330</v>
      </c>
      <c r="G171" s="5" t="s">
        <v>19</v>
      </c>
      <c r="H171" s="5" t="s">
        <v>202</v>
      </c>
      <c r="I171" s="5" t="s">
        <v>15</v>
      </c>
    </row>
    <row r="172" spans="1:9" x14ac:dyDescent="0.25">
      <c r="A172" s="120">
        <v>42895</v>
      </c>
      <c r="B172" s="8" t="s">
        <v>25</v>
      </c>
      <c r="C172" s="8" t="s">
        <v>10</v>
      </c>
      <c r="D172" s="8" t="s">
        <v>23</v>
      </c>
      <c r="E172" s="8">
        <v>16000</v>
      </c>
      <c r="F172" s="8" t="s">
        <v>252</v>
      </c>
      <c r="G172" s="5" t="s">
        <v>19</v>
      </c>
      <c r="H172" s="5" t="s">
        <v>26</v>
      </c>
      <c r="I172" s="5" t="s">
        <v>15</v>
      </c>
    </row>
    <row r="173" spans="1:9" x14ac:dyDescent="0.25">
      <c r="A173" s="120">
        <v>42895</v>
      </c>
      <c r="B173" s="8" t="s">
        <v>228</v>
      </c>
      <c r="C173" s="8" t="s">
        <v>10</v>
      </c>
      <c r="D173" s="8" t="s">
        <v>23</v>
      </c>
      <c r="E173" s="8">
        <v>15000</v>
      </c>
      <c r="F173" s="8" t="s">
        <v>252</v>
      </c>
      <c r="G173" s="5" t="s">
        <v>19</v>
      </c>
      <c r="H173" s="5" t="s">
        <v>229</v>
      </c>
      <c r="I173" s="5" t="s">
        <v>15</v>
      </c>
    </row>
    <row r="174" spans="1:9" x14ac:dyDescent="0.25">
      <c r="A174" s="121">
        <v>42895</v>
      </c>
      <c r="B174" s="90" t="s">
        <v>166</v>
      </c>
      <c r="C174" s="90" t="s">
        <v>10</v>
      </c>
      <c r="D174" s="5" t="s">
        <v>31</v>
      </c>
      <c r="E174" s="89">
        <v>17500</v>
      </c>
      <c r="F174" s="90" t="s">
        <v>32</v>
      </c>
      <c r="G174" s="5" t="s">
        <v>19</v>
      </c>
      <c r="H174" s="5" t="s">
        <v>26</v>
      </c>
      <c r="I174" s="5" t="s">
        <v>15</v>
      </c>
    </row>
    <row r="175" spans="1:9" x14ac:dyDescent="0.25">
      <c r="A175" s="121">
        <v>42895</v>
      </c>
      <c r="B175" s="90" t="s">
        <v>168</v>
      </c>
      <c r="C175" s="90" t="s">
        <v>10</v>
      </c>
      <c r="D175" s="5" t="s">
        <v>31</v>
      </c>
      <c r="E175" s="90">
        <v>17500</v>
      </c>
      <c r="F175" s="90" t="s">
        <v>61</v>
      </c>
      <c r="G175" s="5" t="s">
        <v>19</v>
      </c>
      <c r="H175" s="5" t="s">
        <v>169</v>
      </c>
      <c r="I175" s="5" t="s">
        <v>15</v>
      </c>
    </row>
    <row r="176" spans="1:9" x14ac:dyDescent="0.25">
      <c r="A176" s="121">
        <v>42895</v>
      </c>
      <c r="B176" s="90" t="s">
        <v>129</v>
      </c>
      <c r="C176" s="90" t="s">
        <v>10</v>
      </c>
      <c r="D176" s="5" t="s">
        <v>31</v>
      </c>
      <c r="E176" s="90">
        <v>15000</v>
      </c>
      <c r="F176" s="90" t="s">
        <v>130</v>
      </c>
      <c r="G176" s="5" t="s">
        <v>19</v>
      </c>
      <c r="H176" s="5" t="s">
        <v>131</v>
      </c>
      <c r="I176" s="5" t="s">
        <v>15</v>
      </c>
    </row>
    <row r="177" spans="1:9" x14ac:dyDescent="0.25">
      <c r="A177" s="121">
        <v>42895</v>
      </c>
      <c r="B177" s="90" t="s">
        <v>170</v>
      </c>
      <c r="C177" s="90" t="s">
        <v>10</v>
      </c>
      <c r="D177" s="5" t="s">
        <v>31</v>
      </c>
      <c r="E177" s="90">
        <v>10000</v>
      </c>
      <c r="F177" s="90" t="s">
        <v>37</v>
      </c>
      <c r="G177" s="5" t="s">
        <v>19</v>
      </c>
      <c r="H177" s="5" t="s">
        <v>171</v>
      </c>
      <c r="I177" s="5" t="s">
        <v>15</v>
      </c>
    </row>
    <row r="178" spans="1:9" x14ac:dyDescent="0.25">
      <c r="A178" s="121">
        <v>42895</v>
      </c>
      <c r="B178" s="6" t="s">
        <v>150</v>
      </c>
      <c r="C178" s="5" t="s">
        <v>10</v>
      </c>
      <c r="D178" s="5" t="s">
        <v>45</v>
      </c>
      <c r="E178" s="7">
        <v>30000</v>
      </c>
      <c r="F178" s="5" t="s">
        <v>46</v>
      </c>
      <c r="G178" s="5" t="s">
        <v>19</v>
      </c>
      <c r="H178" s="5" t="s">
        <v>26</v>
      </c>
      <c r="I178" s="5" t="s">
        <v>15</v>
      </c>
    </row>
    <row r="179" spans="1:9" x14ac:dyDescent="0.25">
      <c r="A179" s="121">
        <v>42895</v>
      </c>
      <c r="B179" s="6" t="s">
        <v>230</v>
      </c>
      <c r="C179" s="5" t="s">
        <v>10</v>
      </c>
      <c r="D179" s="5" t="s">
        <v>45</v>
      </c>
      <c r="E179" s="7">
        <v>85000</v>
      </c>
      <c r="F179" s="5" t="s">
        <v>46</v>
      </c>
      <c r="G179" s="5" t="s">
        <v>19</v>
      </c>
      <c r="H179" s="5" t="s">
        <v>231</v>
      </c>
      <c r="I179" s="5" t="s">
        <v>15</v>
      </c>
    </row>
    <row r="180" spans="1:9" x14ac:dyDescent="0.25">
      <c r="A180" s="121">
        <v>42895</v>
      </c>
      <c r="B180" s="6" t="s">
        <v>232</v>
      </c>
      <c r="C180" s="5" t="s">
        <v>10</v>
      </c>
      <c r="D180" s="5" t="s">
        <v>45</v>
      </c>
      <c r="E180" s="7">
        <v>180000</v>
      </c>
      <c r="F180" s="5" t="s">
        <v>46</v>
      </c>
      <c r="G180" s="5" t="s">
        <v>13</v>
      </c>
      <c r="H180" s="5" t="s">
        <v>233</v>
      </c>
      <c r="I180" s="5" t="s">
        <v>15</v>
      </c>
    </row>
    <row r="181" spans="1:9" x14ac:dyDescent="0.25">
      <c r="A181" s="121">
        <v>42895</v>
      </c>
      <c r="B181" s="6" t="s">
        <v>302</v>
      </c>
      <c r="C181" s="5" t="s">
        <v>10</v>
      </c>
      <c r="D181" s="5" t="s">
        <v>17</v>
      </c>
      <c r="E181" s="7">
        <v>160000</v>
      </c>
      <c r="F181" s="5" t="s">
        <v>46</v>
      </c>
      <c r="G181" s="5" t="s">
        <v>19</v>
      </c>
      <c r="H181" s="5" t="s">
        <v>479</v>
      </c>
      <c r="I181" s="5" t="s">
        <v>15</v>
      </c>
    </row>
    <row r="182" spans="1:9" x14ac:dyDescent="0.25">
      <c r="A182" s="121">
        <v>42895</v>
      </c>
      <c r="B182" s="6" t="s">
        <v>80</v>
      </c>
      <c r="C182" s="5" t="s">
        <v>35</v>
      </c>
      <c r="D182" s="5" t="s">
        <v>45</v>
      </c>
      <c r="E182" s="7">
        <v>400000</v>
      </c>
      <c r="F182" s="5" t="s">
        <v>46</v>
      </c>
      <c r="G182" s="5" t="s">
        <v>19</v>
      </c>
      <c r="H182" s="5" t="s">
        <v>234</v>
      </c>
      <c r="I182" s="5" t="s">
        <v>15</v>
      </c>
    </row>
    <row r="183" spans="1:9" x14ac:dyDescent="0.25">
      <c r="A183" s="121">
        <v>42895</v>
      </c>
      <c r="B183" s="6" t="s">
        <v>235</v>
      </c>
      <c r="C183" s="5" t="s">
        <v>1043</v>
      </c>
      <c r="D183" s="5" t="s">
        <v>45</v>
      </c>
      <c r="E183" s="7">
        <v>80000</v>
      </c>
      <c r="F183" s="5" t="s">
        <v>276</v>
      </c>
      <c r="G183" s="5" t="s">
        <v>19</v>
      </c>
      <c r="H183" s="5" t="s">
        <v>59</v>
      </c>
      <c r="I183" s="5" t="s">
        <v>15</v>
      </c>
    </row>
    <row r="184" spans="1:9" x14ac:dyDescent="0.25">
      <c r="A184" s="121">
        <v>42895</v>
      </c>
      <c r="B184" s="6" t="s">
        <v>9</v>
      </c>
      <c r="C184" s="5" t="s">
        <v>10</v>
      </c>
      <c r="D184" s="5" t="s">
        <v>152</v>
      </c>
      <c r="E184" s="7">
        <v>10000</v>
      </c>
      <c r="F184" s="5" t="s">
        <v>153</v>
      </c>
      <c r="G184" s="5" t="s">
        <v>19</v>
      </c>
      <c r="H184" s="5" t="s">
        <v>211</v>
      </c>
      <c r="I184" s="5" t="s">
        <v>15</v>
      </c>
    </row>
    <row r="185" spans="1:9" x14ac:dyDescent="0.25">
      <c r="A185" s="121">
        <v>42895</v>
      </c>
      <c r="B185" s="6" t="s">
        <v>306</v>
      </c>
      <c r="C185" s="5" t="s">
        <v>413</v>
      </c>
      <c r="D185" s="5" t="s">
        <v>45</v>
      </c>
      <c r="E185" s="89">
        <v>180000</v>
      </c>
      <c r="F185" s="90" t="s">
        <v>46</v>
      </c>
      <c r="G185" s="5" t="s">
        <v>13</v>
      </c>
      <c r="H185" s="5" t="s">
        <v>414</v>
      </c>
      <c r="I185" s="5" t="s">
        <v>15</v>
      </c>
    </row>
    <row r="186" spans="1:9" x14ac:dyDescent="0.25">
      <c r="A186" s="121">
        <v>42895</v>
      </c>
      <c r="B186" s="6" t="s">
        <v>251</v>
      </c>
      <c r="C186" s="5" t="s">
        <v>10</v>
      </c>
      <c r="D186" s="5" t="s">
        <v>45</v>
      </c>
      <c r="E186" s="89">
        <v>150000</v>
      </c>
      <c r="F186" s="90" t="s">
        <v>46</v>
      </c>
      <c r="G186" s="5" t="s">
        <v>19</v>
      </c>
      <c r="H186" s="90" t="s">
        <v>415</v>
      </c>
      <c r="I186" s="5" t="s">
        <v>15</v>
      </c>
    </row>
    <row r="187" spans="1:9" x14ac:dyDescent="0.25">
      <c r="A187" s="121">
        <v>42897</v>
      </c>
      <c r="B187" s="8" t="s">
        <v>662</v>
      </c>
      <c r="C187" s="90" t="s">
        <v>10</v>
      </c>
      <c r="D187" s="90" t="s">
        <v>31</v>
      </c>
      <c r="E187" s="90">
        <v>250000</v>
      </c>
      <c r="F187" s="90" t="s">
        <v>276</v>
      </c>
      <c r="G187" s="5" t="s">
        <v>13</v>
      </c>
      <c r="H187" s="90" t="s">
        <v>663</v>
      </c>
      <c r="I187" s="5" t="s">
        <v>15</v>
      </c>
    </row>
    <row r="188" spans="1:9" x14ac:dyDescent="0.25">
      <c r="A188" s="121">
        <v>42897</v>
      </c>
      <c r="B188" s="8" t="s">
        <v>672</v>
      </c>
      <c r="C188" s="5" t="s">
        <v>39</v>
      </c>
      <c r="D188" s="90" t="s">
        <v>31</v>
      </c>
      <c r="E188" s="90">
        <v>100000</v>
      </c>
      <c r="F188" s="90" t="s">
        <v>276</v>
      </c>
      <c r="G188" s="5" t="s">
        <v>13</v>
      </c>
      <c r="H188" s="90" t="s">
        <v>684</v>
      </c>
      <c r="I188" s="5" t="s">
        <v>15</v>
      </c>
    </row>
    <row r="189" spans="1:9" x14ac:dyDescent="0.25">
      <c r="A189" s="121">
        <v>42897</v>
      </c>
      <c r="B189" s="8" t="s">
        <v>664</v>
      </c>
      <c r="C189" s="90" t="s">
        <v>335</v>
      </c>
      <c r="D189" s="90" t="s">
        <v>31</v>
      </c>
      <c r="E189" s="90">
        <v>200000</v>
      </c>
      <c r="F189" s="90" t="s">
        <v>276</v>
      </c>
      <c r="G189" s="5" t="s">
        <v>13</v>
      </c>
      <c r="H189" s="90" t="s">
        <v>665</v>
      </c>
      <c r="I189" s="5" t="s">
        <v>15</v>
      </c>
    </row>
    <row r="190" spans="1:9" x14ac:dyDescent="0.25">
      <c r="A190" s="121">
        <v>42898</v>
      </c>
      <c r="B190" s="90" t="s">
        <v>166</v>
      </c>
      <c r="C190" s="90" t="s">
        <v>10</v>
      </c>
      <c r="D190" s="5" t="s">
        <v>31</v>
      </c>
      <c r="E190" s="89">
        <v>15000</v>
      </c>
      <c r="F190" s="90" t="s">
        <v>32</v>
      </c>
      <c r="G190" s="5" t="s">
        <v>19</v>
      </c>
      <c r="H190" s="5" t="s">
        <v>167</v>
      </c>
      <c r="I190" s="5" t="s">
        <v>15</v>
      </c>
    </row>
    <row r="191" spans="1:9" x14ac:dyDescent="0.25">
      <c r="A191" s="121">
        <v>42898</v>
      </c>
      <c r="B191" s="90" t="s">
        <v>168</v>
      </c>
      <c r="C191" s="90" t="s">
        <v>10</v>
      </c>
      <c r="D191" s="5" t="s">
        <v>31</v>
      </c>
      <c r="E191" s="90">
        <v>15000</v>
      </c>
      <c r="F191" s="90" t="s">
        <v>61</v>
      </c>
      <c r="G191" s="5" t="s">
        <v>19</v>
      </c>
      <c r="H191" s="90" t="s">
        <v>376</v>
      </c>
      <c r="I191" s="5" t="s">
        <v>15</v>
      </c>
    </row>
    <row r="192" spans="1:9" x14ac:dyDescent="0.25">
      <c r="A192" s="121">
        <v>42898</v>
      </c>
      <c r="B192" s="90" t="s">
        <v>534</v>
      </c>
      <c r="C192" s="90" t="s">
        <v>10</v>
      </c>
      <c r="D192" s="5" t="s">
        <v>31</v>
      </c>
      <c r="E192" s="90">
        <v>15000</v>
      </c>
      <c r="F192" s="90" t="s">
        <v>130</v>
      </c>
      <c r="G192" s="5" t="s">
        <v>19</v>
      </c>
      <c r="H192" s="90" t="s">
        <v>537</v>
      </c>
      <c r="I192" s="5" t="s">
        <v>15</v>
      </c>
    </row>
    <row r="193" spans="1:9" x14ac:dyDescent="0.25">
      <c r="A193" s="121">
        <v>42898</v>
      </c>
      <c r="B193" s="90" t="s">
        <v>201</v>
      </c>
      <c r="C193" s="90" t="s">
        <v>10</v>
      </c>
      <c r="D193" s="90" t="s">
        <v>23</v>
      </c>
      <c r="E193" s="90">
        <v>8000</v>
      </c>
      <c r="F193" s="4" t="s">
        <v>330</v>
      </c>
      <c r="G193" s="5" t="s">
        <v>19</v>
      </c>
      <c r="H193" s="90" t="s">
        <v>376</v>
      </c>
      <c r="I193" s="5" t="s">
        <v>15</v>
      </c>
    </row>
    <row r="194" spans="1:9" x14ac:dyDescent="0.25">
      <c r="A194" s="121">
        <v>42898</v>
      </c>
      <c r="B194" s="90" t="s">
        <v>331</v>
      </c>
      <c r="C194" s="90" t="s">
        <v>10</v>
      </c>
      <c r="D194" s="90" t="s">
        <v>23</v>
      </c>
      <c r="E194" s="90">
        <v>70000</v>
      </c>
      <c r="F194" s="4" t="s">
        <v>330</v>
      </c>
      <c r="G194" s="5" t="s">
        <v>19</v>
      </c>
      <c r="H194" s="5" t="s">
        <v>584</v>
      </c>
      <c r="I194" s="5" t="s">
        <v>15</v>
      </c>
    </row>
    <row r="195" spans="1:9" x14ac:dyDescent="0.25">
      <c r="A195" s="120">
        <v>42898</v>
      </c>
      <c r="B195" s="8" t="s">
        <v>332</v>
      </c>
      <c r="C195" s="8" t="s">
        <v>10</v>
      </c>
      <c r="D195" s="8" t="s">
        <v>23</v>
      </c>
      <c r="E195" s="8">
        <v>21000</v>
      </c>
      <c r="F195" s="8" t="s">
        <v>18</v>
      </c>
      <c r="G195" s="5" t="s">
        <v>19</v>
      </c>
      <c r="H195" s="5" t="s">
        <v>26</v>
      </c>
      <c r="I195" s="5" t="s">
        <v>15</v>
      </c>
    </row>
    <row r="196" spans="1:9" x14ac:dyDescent="0.25">
      <c r="A196" s="120">
        <v>42898</v>
      </c>
      <c r="B196" s="8" t="s">
        <v>25</v>
      </c>
      <c r="C196" s="8" t="s">
        <v>10</v>
      </c>
      <c r="D196" s="8" t="s">
        <v>23</v>
      </c>
      <c r="E196" s="8">
        <v>16000</v>
      </c>
      <c r="F196" s="8" t="s">
        <v>252</v>
      </c>
      <c r="G196" s="5" t="s">
        <v>19</v>
      </c>
      <c r="H196" s="5" t="s">
        <v>26</v>
      </c>
      <c r="I196" s="5" t="s">
        <v>15</v>
      </c>
    </row>
    <row r="197" spans="1:9" x14ac:dyDescent="0.25">
      <c r="A197" s="120">
        <v>42898</v>
      </c>
      <c r="B197" s="8" t="s">
        <v>333</v>
      </c>
      <c r="C197" s="8" t="s">
        <v>10</v>
      </c>
      <c r="D197" s="8" t="s">
        <v>23</v>
      </c>
      <c r="E197" s="8">
        <v>15000</v>
      </c>
      <c r="F197" s="8" t="s">
        <v>252</v>
      </c>
      <c r="G197" s="5" t="s">
        <v>19</v>
      </c>
      <c r="H197" s="90" t="s">
        <v>571</v>
      </c>
      <c r="I197" s="5" t="s">
        <v>15</v>
      </c>
    </row>
    <row r="198" spans="1:9" x14ac:dyDescent="0.25">
      <c r="A198" s="120">
        <v>42898</v>
      </c>
      <c r="B198" s="8" t="s">
        <v>334</v>
      </c>
      <c r="C198" s="8" t="s">
        <v>10</v>
      </c>
      <c r="D198" s="8" t="s">
        <v>23</v>
      </c>
      <c r="E198" s="8">
        <v>25000</v>
      </c>
      <c r="F198" s="8" t="s">
        <v>252</v>
      </c>
      <c r="G198" s="5" t="s">
        <v>19</v>
      </c>
      <c r="H198" s="90" t="s">
        <v>568</v>
      </c>
      <c r="I198" s="5" t="s">
        <v>15</v>
      </c>
    </row>
    <row r="199" spans="1:9" x14ac:dyDescent="0.25">
      <c r="A199" s="120">
        <v>42898</v>
      </c>
      <c r="B199" s="8" t="s">
        <v>572</v>
      </c>
      <c r="C199" s="8" t="s">
        <v>335</v>
      </c>
      <c r="D199" s="8" t="s">
        <v>23</v>
      </c>
      <c r="E199" s="8">
        <v>100000</v>
      </c>
      <c r="F199" s="8" t="s">
        <v>252</v>
      </c>
      <c r="G199" s="5" t="s">
        <v>19</v>
      </c>
      <c r="H199" s="5" t="s">
        <v>573</v>
      </c>
      <c r="I199" s="5" t="s">
        <v>15</v>
      </c>
    </row>
    <row r="200" spans="1:9" x14ac:dyDescent="0.25">
      <c r="A200" s="120">
        <v>42898</v>
      </c>
      <c r="B200" s="8" t="s">
        <v>575</v>
      </c>
      <c r="C200" s="8" t="s">
        <v>10</v>
      </c>
      <c r="D200" s="8" t="s">
        <v>23</v>
      </c>
      <c r="E200" s="8">
        <v>15000</v>
      </c>
      <c r="F200" s="8" t="s">
        <v>252</v>
      </c>
      <c r="G200" s="5" t="s">
        <v>19</v>
      </c>
      <c r="H200" s="90" t="s">
        <v>570</v>
      </c>
      <c r="I200" s="5" t="s">
        <v>15</v>
      </c>
    </row>
    <row r="201" spans="1:9" x14ac:dyDescent="0.25">
      <c r="A201" s="121">
        <v>42898</v>
      </c>
      <c r="B201" s="8" t="s">
        <v>336</v>
      </c>
      <c r="C201" s="90" t="s">
        <v>113</v>
      </c>
      <c r="D201" s="90" t="s">
        <v>45</v>
      </c>
      <c r="E201" s="90">
        <v>50000</v>
      </c>
      <c r="F201" s="90" t="s">
        <v>153</v>
      </c>
      <c r="G201" s="5" t="s">
        <v>19</v>
      </c>
      <c r="H201" s="5" t="s">
        <v>523</v>
      </c>
      <c r="I201" s="5" t="s">
        <v>15</v>
      </c>
    </row>
    <row r="202" spans="1:9" x14ac:dyDescent="0.25">
      <c r="A202" s="121">
        <v>42898</v>
      </c>
      <c r="B202" s="8" t="s">
        <v>337</v>
      </c>
      <c r="C202" s="90" t="s">
        <v>10</v>
      </c>
      <c r="D202" s="90" t="s">
        <v>152</v>
      </c>
      <c r="E202" s="90">
        <v>10000</v>
      </c>
      <c r="F202" s="90" t="s">
        <v>153</v>
      </c>
      <c r="G202" s="5" t="s">
        <v>19</v>
      </c>
      <c r="H202" s="5" t="s">
        <v>491</v>
      </c>
      <c r="I202" s="5" t="s">
        <v>15</v>
      </c>
    </row>
    <row r="203" spans="1:9" x14ac:dyDescent="0.25">
      <c r="A203" s="121">
        <v>42898</v>
      </c>
      <c r="B203" s="90" t="s">
        <v>366</v>
      </c>
      <c r="C203" s="90" t="s">
        <v>10</v>
      </c>
      <c r="D203" s="90" t="s">
        <v>11</v>
      </c>
      <c r="E203" s="89">
        <v>70000</v>
      </c>
      <c r="F203" s="90" t="s">
        <v>12</v>
      </c>
      <c r="G203" s="5" t="s">
        <v>19</v>
      </c>
      <c r="H203" s="90" t="s">
        <v>548</v>
      </c>
      <c r="I203" s="5" t="s">
        <v>15</v>
      </c>
    </row>
    <row r="204" spans="1:9" x14ac:dyDescent="0.25">
      <c r="A204" s="121">
        <v>42898</v>
      </c>
      <c r="B204" s="90" t="s">
        <v>170</v>
      </c>
      <c r="C204" s="90" t="s">
        <v>10</v>
      </c>
      <c r="D204" s="90" t="s">
        <v>31</v>
      </c>
      <c r="E204" s="90">
        <v>10000</v>
      </c>
      <c r="F204" s="90" t="s">
        <v>37</v>
      </c>
      <c r="G204" s="5" t="s">
        <v>19</v>
      </c>
      <c r="H204" s="5" t="s">
        <v>171</v>
      </c>
      <c r="I204" s="5" t="s">
        <v>15</v>
      </c>
    </row>
    <row r="205" spans="1:9" x14ac:dyDescent="0.25">
      <c r="A205" s="121">
        <v>42898</v>
      </c>
      <c r="B205" s="90" t="s">
        <v>372</v>
      </c>
      <c r="C205" s="90" t="s">
        <v>35</v>
      </c>
      <c r="D205" s="90" t="s">
        <v>45</v>
      </c>
      <c r="E205" s="89">
        <v>400000</v>
      </c>
      <c r="F205" s="90" t="s">
        <v>46</v>
      </c>
      <c r="G205" s="5" t="s">
        <v>19</v>
      </c>
      <c r="H205" s="5" t="s">
        <v>373</v>
      </c>
      <c r="I205" s="90" t="s">
        <v>15</v>
      </c>
    </row>
    <row r="206" spans="1:9" x14ac:dyDescent="0.25">
      <c r="A206" s="121">
        <v>42898</v>
      </c>
      <c r="B206" s="90" t="s">
        <v>374</v>
      </c>
      <c r="C206" s="90" t="s">
        <v>375</v>
      </c>
      <c r="D206" s="90" t="s">
        <v>45</v>
      </c>
      <c r="E206" s="89">
        <v>75000</v>
      </c>
      <c r="F206" s="90" t="s">
        <v>46</v>
      </c>
      <c r="G206" s="5" t="s">
        <v>19</v>
      </c>
      <c r="H206" s="90" t="s">
        <v>377</v>
      </c>
      <c r="I206" s="90" t="s">
        <v>15</v>
      </c>
    </row>
    <row r="207" spans="1:9" x14ac:dyDescent="0.25">
      <c r="A207" s="121">
        <v>42898</v>
      </c>
      <c r="B207" s="90" t="s">
        <v>378</v>
      </c>
      <c r="C207" s="5" t="s">
        <v>379</v>
      </c>
      <c r="D207" s="5" t="s">
        <v>23</v>
      </c>
      <c r="E207" s="89">
        <v>1750000</v>
      </c>
      <c r="F207" s="90" t="s">
        <v>46</v>
      </c>
      <c r="G207" s="5" t="s">
        <v>19</v>
      </c>
      <c r="H207" s="90" t="s">
        <v>380</v>
      </c>
      <c r="I207" s="90" t="s">
        <v>15</v>
      </c>
    </row>
    <row r="208" spans="1:9" x14ac:dyDescent="0.25">
      <c r="A208" s="121">
        <v>42898</v>
      </c>
      <c r="B208" s="90" t="s">
        <v>381</v>
      </c>
      <c r="C208" s="90" t="s">
        <v>138</v>
      </c>
      <c r="D208" s="90" t="s">
        <v>17</v>
      </c>
      <c r="E208" s="89">
        <v>500000</v>
      </c>
      <c r="F208" s="90" t="s">
        <v>46</v>
      </c>
      <c r="G208" s="5" t="s">
        <v>19</v>
      </c>
      <c r="H208" s="90" t="s">
        <v>382</v>
      </c>
      <c r="I208" s="90" t="s">
        <v>15</v>
      </c>
    </row>
    <row r="209" spans="1:9" x14ac:dyDescent="0.25">
      <c r="A209" s="121">
        <v>42898</v>
      </c>
      <c r="B209" s="90" t="s">
        <v>419</v>
      </c>
      <c r="C209" s="90" t="s">
        <v>187</v>
      </c>
      <c r="D209" s="5" t="s">
        <v>16</v>
      </c>
      <c r="E209" s="89">
        <v>514000</v>
      </c>
      <c r="F209" s="90" t="s">
        <v>32</v>
      </c>
      <c r="G209" s="5" t="s">
        <v>19</v>
      </c>
      <c r="H209" s="90" t="s">
        <v>558</v>
      </c>
      <c r="I209" s="5" t="s">
        <v>15</v>
      </c>
    </row>
    <row r="210" spans="1:9" x14ac:dyDescent="0.25">
      <c r="A210" s="121">
        <v>42898</v>
      </c>
      <c r="B210" s="90" t="s">
        <v>417</v>
      </c>
      <c r="C210" s="8" t="s">
        <v>113</v>
      </c>
      <c r="D210" s="90" t="s">
        <v>45</v>
      </c>
      <c r="E210" s="90">
        <v>3000</v>
      </c>
      <c r="F210" s="4" t="s">
        <v>330</v>
      </c>
      <c r="G210" s="5" t="s">
        <v>19</v>
      </c>
      <c r="H210" s="5" t="s">
        <v>585</v>
      </c>
      <c r="I210" s="5" t="s">
        <v>15</v>
      </c>
    </row>
    <row r="211" spans="1:9" x14ac:dyDescent="0.25">
      <c r="A211" s="121">
        <v>42898</v>
      </c>
      <c r="B211" s="90" t="s">
        <v>424</v>
      </c>
      <c r="C211" s="90" t="s">
        <v>10</v>
      </c>
      <c r="D211" s="90" t="s">
        <v>23</v>
      </c>
      <c r="E211" s="90">
        <v>10000</v>
      </c>
      <c r="F211" s="4" t="s">
        <v>330</v>
      </c>
      <c r="G211" s="5" t="s">
        <v>19</v>
      </c>
      <c r="H211" s="5" t="s">
        <v>586</v>
      </c>
      <c r="I211" s="5" t="s">
        <v>15</v>
      </c>
    </row>
    <row r="212" spans="1:9" x14ac:dyDescent="0.25">
      <c r="A212" s="121">
        <v>42898</v>
      </c>
      <c r="B212" s="8" t="s">
        <v>861</v>
      </c>
      <c r="C212" s="90" t="s">
        <v>10</v>
      </c>
      <c r="D212" s="90" t="s">
        <v>31</v>
      </c>
      <c r="E212" s="90">
        <v>100000</v>
      </c>
      <c r="F212" s="90" t="s">
        <v>276</v>
      </c>
      <c r="G212" s="5" t="s">
        <v>13</v>
      </c>
      <c r="H212" s="90" t="s">
        <v>666</v>
      </c>
      <c r="I212" s="5" t="s">
        <v>15</v>
      </c>
    </row>
    <row r="213" spans="1:9" x14ac:dyDescent="0.25">
      <c r="A213" s="121">
        <v>42898</v>
      </c>
      <c r="B213" s="8" t="s">
        <v>667</v>
      </c>
      <c r="C213" s="90" t="s">
        <v>10</v>
      </c>
      <c r="D213" s="90" t="s">
        <v>31</v>
      </c>
      <c r="E213" s="90">
        <v>120000</v>
      </c>
      <c r="F213" s="90" t="s">
        <v>276</v>
      </c>
      <c r="G213" s="5" t="s">
        <v>19</v>
      </c>
      <c r="H213" s="90" t="s">
        <v>668</v>
      </c>
      <c r="I213" s="5" t="s">
        <v>15</v>
      </c>
    </row>
    <row r="214" spans="1:9" x14ac:dyDescent="0.25">
      <c r="A214" s="121">
        <v>42899</v>
      </c>
      <c r="B214" s="90" t="s">
        <v>166</v>
      </c>
      <c r="C214" s="90" t="s">
        <v>10</v>
      </c>
      <c r="D214" s="90" t="s">
        <v>31</v>
      </c>
      <c r="E214" s="89">
        <v>15000</v>
      </c>
      <c r="F214" s="90" t="s">
        <v>32</v>
      </c>
      <c r="G214" s="5" t="s">
        <v>19</v>
      </c>
      <c r="H214" s="5" t="s">
        <v>578</v>
      </c>
      <c r="I214" s="5" t="s">
        <v>15</v>
      </c>
    </row>
    <row r="215" spans="1:9" x14ac:dyDescent="0.25">
      <c r="A215" s="121">
        <v>42899</v>
      </c>
      <c r="B215" s="90" t="s">
        <v>168</v>
      </c>
      <c r="C215" s="90" t="s">
        <v>10</v>
      </c>
      <c r="D215" s="90" t="s">
        <v>31</v>
      </c>
      <c r="E215" s="90">
        <v>15000</v>
      </c>
      <c r="F215" s="90" t="s">
        <v>61</v>
      </c>
      <c r="G215" s="5" t="s">
        <v>19</v>
      </c>
      <c r="H215" s="90" t="s">
        <v>535</v>
      </c>
      <c r="I215" s="5" t="s">
        <v>15</v>
      </c>
    </row>
    <row r="216" spans="1:9" x14ac:dyDescent="0.25">
      <c r="A216" s="121">
        <v>42899</v>
      </c>
      <c r="B216" s="90" t="s">
        <v>531</v>
      </c>
      <c r="C216" s="90" t="s">
        <v>10</v>
      </c>
      <c r="D216" s="5" t="s">
        <v>31</v>
      </c>
      <c r="E216" s="90">
        <v>20000</v>
      </c>
      <c r="F216" s="90" t="s">
        <v>61</v>
      </c>
      <c r="G216" s="5" t="s">
        <v>19</v>
      </c>
      <c r="H216" s="5" t="s">
        <v>532</v>
      </c>
      <c r="I216" s="5" t="s">
        <v>15</v>
      </c>
    </row>
    <row r="217" spans="1:9" x14ac:dyDescent="0.25">
      <c r="A217" s="121">
        <v>42899</v>
      </c>
      <c r="B217" s="90" t="s">
        <v>530</v>
      </c>
      <c r="C217" s="90" t="s">
        <v>35</v>
      </c>
      <c r="D217" s="90" t="s">
        <v>31</v>
      </c>
      <c r="E217" s="90">
        <v>5000</v>
      </c>
      <c r="F217" s="90" t="s">
        <v>61</v>
      </c>
      <c r="G217" s="5" t="s">
        <v>19</v>
      </c>
      <c r="H217" s="90" t="s">
        <v>376</v>
      </c>
      <c r="I217" s="5" t="s">
        <v>15</v>
      </c>
    </row>
    <row r="218" spans="1:9" x14ac:dyDescent="0.25">
      <c r="A218" s="121">
        <v>42899</v>
      </c>
      <c r="B218" s="90" t="s">
        <v>323</v>
      </c>
      <c r="C218" s="90" t="s">
        <v>10</v>
      </c>
      <c r="D218" s="90" t="s">
        <v>31</v>
      </c>
      <c r="E218" s="90">
        <v>15000</v>
      </c>
      <c r="F218" s="90" t="s">
        <v>130</v>
      </c>
      <c r="G218" s="5" t="s">
        <v>19</v>
      </c>
      <c r="H218" s="90" t="s">
        <v>537</v>
      </c>
      <c r="I218" s="5" t="s">
        <v>15</v>
      </c>
    </row>
    <row r="219" spans="1:9" x14ac:dyDescent="0.25">
      <c r="A219" s="121">
        <v>42899</v>
      </c>
      <c r="B219" s="90" t="s">
        <v>327</v>
      </c>
      <c r="C219" s="90" t="s">
        <v>10</v>
      </c>
      <c r="D219" s="90" t="s">
        <v>23</v>
      </c>
      <c r="E219" s="90">
        <v>30000</v>
      </c>
      <c r="F219" s="90" t="s">
        <v>28</v>
      </c>
      <c r="G219" s="5" t="s">
        <v>19</v>
      </c>
      <c r="H219" s="5" t="s">
        <v>26</v>
      </c>
      <c r="I219" s="5" t="s">
        <v>15</v>
      </c>
    </row>
    <row r="220" spans="1:9" x14ac:dyDescent="0.25">
      <c r="A220" s="121">
        <v>42899</v>
      </c>
      <c r="B220" s="90" t="s">
        <v>579</v>
      </c>
      <c r="C220" s="90" t="s">
        <v>10</v>
      </c>
      <c r="D220" s="90" t="s">
        <v>23</v>
      </c>
      <c r="E220" s="90">
        <v>30000</v>
      </c>
      <c r="F220" s="90" t="s">
        <v>28</v>
      </c>
      <c r="G220" s="5" t="s">
        <v>19</v>
      </c>
      <c r="H220" s="5" t="s">
        <v>134</v>
      </c>
      <c r="I220" s="5" t="s">
        <v>15</v>
      </c>
    </row>
    <row r="221" spans="1:9" x14ac:dyDescent="0.25">
      <c r="A221" s="121">
        <v>42899</v>
      </c>
      <c r="B221" s="90" t="s">
        <v>329</v>
      </c>
      <c r="C221" s="90" t="s">
        <v>10</v>
      </c>
      <c r="D221" s="90" t="s">
        <v>23</v>
      </c>
      <c r="E221" s="90">
        <v>8000</v>
      </c>
      <c r="F221" s="4" t="s">
        <v>330</v>
      </c>
      <c r="G221" s="5" t="s">
        <v>19</v>
      </c>
      <c r="H221" s="90" t="s">
        <v>587</v>
      </c>
      <c r="I221" s="5" t="s">
        <v>15</v>
      </c>
    </row>
    <row r="222" spans="1:9" x14ac:dyDescent="0.25">
      <c r="A222" s="120">
        <v>42899</v>
      </c>
      <c r="B222" s="8" t="s">
        <v>437</v>
      </c>
      <c r="C222" s="8" t="s">
        <v>10</v>
      </c>
      <c r="D222" s="8" t="s">
        <v>23</v>
      </c>
      <c r="E222" s="8">
        <v>20000</v>
      </c>
      <c r="F222" s="8" t="s">
        <v>18</v>
      </c>
      <c r="G222" s="5" t="s">
        <v>19</v>
      </c>
      <c r="H222" s="5" t="s">
        <v>546</v>
      </c>
      <c r="I222" s="5" t="s">
        <v>15</v>
      </c>
    </row>
    <row r="223" spans="1:9" x14ac:dyDescent="0.25">
      <c r="A223" s="120">
        <v>42899</v>
      </c>
      <c r="B223" s="8" t="s">
        <v>332</v>
      </c>
      <c r="C223" s="8" t="s">
        <v>10</v>
      </c>
      <c r="D223" s="8" t="s">
        <v>23</v>
      </c>
      <c r="E223" s="8">
        <v>21000</v>
      </c>
      <c r="F223" s="8" t="s">
        <v>18</v>
      </c>
      <c r="G223" s="5" t="s">
        <v>19</v>
      </c>
      <c r="H223" s="5" t="s">
        <v>26</v>
      </c>
      <c r="I223" s="5" t="s">
        <v>15</v>
      </c>
    </row>
    <row r="224" spans="1:9" x14ac:dyDescent="0.25">
      <c r="A224" s="120">
        <v>42899</v>
      </c>
      <c r="B224" s="8" t="s">
        <v>563</v>
      </c>
      <c r="C224" s="8" t="s">
        <v>335</v>
      </c>
      <c r="D224" s="8" t="s">
        <v>23</v>
      </c>
      <c r="E224" s="8">
        <v>250000</v>
      </c>
      <c r="F224" s="8" t="s">
        <v>252</v>
      </c>
      <c r="G224" s="5" t="s">
        <v>19</v>
      </c>
      <c r="H224" s="90" t="s">
        <v>566</v>
      </c>
      <c r="I224" s="5" t="s">
        <v>15</v>
      </c>
    </row>
    <row r="225" spans="1:9" x14ac:dyDescent="0.25">
      <c r="A225" s="120">
        <v>42899</v>
      </c>
      <c r="B225" s="8" t="s">
        <v>564</v>
      </c>
      <c r="C225" s="8" t="s">
        <v>335</v>
      </c>
      <c r="D225" s="8" t="s">
        <v>23</v>
      </c>
      <c r="E225" s="8">
        <v>530000</v>
      </c>
      <c r="F225" s="8" t="s">
        <v>252</v>
      </c>
      <c r="G225" s="5" t="s">
        <v>19</v>
      </c>
      <c r="H225" s="90" t="s">
        <v>565</v>
      </c>
      <c r="I225" s="5" t="s">
        <v>15</v>
      </c>
    </row>
    <row r="226" spans="1:9" x14ac:dyDescent="0.25">
      <c r="A226" s="120">
        <v>42899</v>
      </c>
      <c r="B226" s="8" t="s">
        <v>574</v>
      </c>
      <c r="C226" s="8" t="s">
        <v>10</v>
      </c>
      <c r="D226" s="8" t="s">
        <v>23</v>
      </c>
      <c r="E226" s="8">
        <v>10000</v>
      </c>
      <c r="F226" s="8" t="s">
        <v>252</v>
      </c>
      <c r="G226" s="5" t="s">
        <v>19</v>
      </c>
      <c r="H226" s="90" t="s">
        <v>567</v>
      </c>
      <c r="I226" s="5" t="s">
        <v>15</v>
      </c>
    </row>
    <row r="227" spans="1:9" x14ac:dyDescent="0.25">
      <c r="A227" s="120">
        <v>42899</v>
      </c>
      <c r="B227" s="8" t="s">
        <v>563</v>
      </c>
      <c r="C227" s="8" t="s">
        <v>335</v>
      </c>
      <c r="D227" s="8" t="s">
        <v>23</v>
      </c>
      <c r="E227" s="8">
        <v>100000</v>
      </c>
      <c r="F227" s="8" t="s">
        <v>252</v>
      </c>
      <c r="G227" s="5" t="s">
        <v>19</v>
      </c>
      <c r="H227" s="5" t="s">
        <v>573</v>
      </c>
      <c r="I227" s="5" t="s">
        <v>15</v>
      </c>
    </row>
    <row r="228" spans="1:9" x14ac:dyDescent="0.25">
      <c r="A228" s="120">
        <v>42899</v>
      </c>
      <c r="B228" s="8" t="s">
        <v>576</v>
      </c>
      <c r="C228" s="8" t="s">
        <v>10</v>
      </c>
      <c r="D228" s="8" t="s">
        <v>23</v>
      </c>
      <c r="E228" s="8">
        <v>25000</v>
      </c>
      <c r="F228" s="8" t="s">
        <v>252</v>
      </c>
      <c r="G228" s="5" t="s">
        <v>19</v>
      </c>
      <c r="H228" s="90" t="s">
        <v>569</v>
      </c>
      <c r="I228" s="5" t="s">
        <v>15</v>
      </c>
    </row>
    <row r="229" spans="1:9" x14ac:dyDescent="0.25">
      <c r="A229" s="120">
        <v>42899</v>
      </c>
      <c r="B229" s="8" t="s">
        <v>577</v>
      </c>
      <c r="C229" s="8" t="s">
        <v>10</v>
      </c>
      <c r="D229" s="8" t="s">
        <v>23</v>
      </c>
      <c r="E229" s="8">
        <v>20000</v>
      </c>
      <c r="F229" s="8" t="s">
        <v>252</v>
      </c>
      <c r="G229" s="5" t="s">
        <v>19</v>
      </c>
      <c r="H229" s="90" t="s">
        <v>415</v>
      </c>
      <c r="I229" s="5" t="s">
        <v>15</v>
      </c>
    </row>
    <row r="230" spans="1:9" x14ac:dyDescent="0.25">
      <c r="A230" s="121">
        <v>42899</v>
      </c>
      <c r="B230" s="8" t="s">
        <v>337</v>
      </c>
      <c r="C230" s="90" t="s">
        <v>10</v>
      </c>
      <c r="D230" s="90" t="s">
        <v>152</v>
      </c>
      <c r="E230" s="90">
        <v>10000</v>
      </c>
      <c r="F230" s="90" t="s">
        <v>153</v>
      </c>
      <c r="G230" s="5" t="s">
        <v>19</v>
      </c>
      <c r="H230" s="5" t="s">
        <v>491</v>
      </c>
      <c r="I230" s="5" t="s">
        <v>15</v>
      </c>
    </row>
    <row r="231" spans="1:9" x14ac:dyDescent="0.25">
      <c r="A231" s="121">
        <v>42899</v>
      </c>
      <c r="B231" s="8" t="s">
        <v>338</v>
      </c>
      <c r="C231" s="90" t="s">
        <v>138</v>
      </c>
      <c r="D231" s="90" t="s">
        <v>152</v>
      </c>
      <c r="E231" s="90">
        <v>100000</v>
      </c>
      <c r="F231" s="90" t="s">
        <v>153</v>
      </c>
      <c r="G231" s="5" t="s">
        <v>19</v>
      </c>
      <c r="H231" s="90" t="s">
        <v>492</v>
      </c>
      <c r="I231" s="5" t="s">
        <v>15</v>
      </c>
    </row>
    <row r="232" spans="1:9" x14ac:dyDescent="0.25">
      <c r="A232" s="121">
        <v>42899</v>
      </c>
      <c r="B232" s="8" t="s">
        <v>339</v>
      </c>
      <c r="C232" s="90" t="s">
        <v>138</v>
      </c>
      <c r="D232" s="90" t="s">
        <v>152</v>
      </c>
      <c r="E232" s="90">
        <v>100000</v>
      </c>
      <c r="F232" s="90" t="s">
        <v>153</v>
      </c>
      <c r="G232" s="5" t="s">
        <v>19</v>
      </c>
      <c r="H232" s="90" t="s">
        <v>493</v>
      </c>
      <c r="I232" s="5" t="s">
        <v>15</v>
      </c>
    </row>
    <row r="233" spans="1:9" x14ac:dyDescent="0.25">
      <c r="A233" s="121">
        <v>42899</v>
      </c>
      <c r="B233" s="8" t="s">
        <v>340</v>
      </c>
      <c r="C233" s="90" t="s">
        <v>138</v>
      </c>
      <c r="D233" s="90" t="s">
        <v>152</v>
      </c>
      <c r="E233" s="90">
        <v>100000</v>
      </c>
      <c r="F233" s="90" t="s">
        <v>153</v>
      </c>
      <c r="G233" s="5" t="s">
        <v>19</v>
      </c>
      <c r="H233" s="90" t="s">
        <v>494</v>
      </c>
      <c r="I233" s="5" t="s">
        <v>15</v>
      </c>
    </row>
    <row r="234" spans="1:9" x14ac:dyDescent="0.25">
      <c r="A234" s="121">
        <v>42899</v>
      </c>
      <c r="B234" s="8" t="s">
        <v>341</v>
      </c>
      <c r="C234" s="90" t="s">
        <v>138</v>
      </c>
      <c r="D234" s="90" t="s">
        <v>152</v>
      </c>
      <c r="E234" s="90">
        <v>100000</v>
      </c>
      <c r="F234" s="90" t="s">
        <v>153</v>
      </c>
      <c r="G234" s="5" t="s">
        <v>19</v>
      </c>
      <c r="H234" s="90" t="s">
        <v>495</v>
      </c>
      <c r="I234" s="5" t="s">
        <v>15</v>
      </c>
    </row>
    <row r="235" spans="1:9" x14ac:dyDescent="0.25">
      <c r="A235" s="121">
        <v>42899</v>
      </c>
      <c r="B235" s="8" t="s">
        <v>342</v>
      </c>
      <c r="C235" s="90" t="s">
        <v>138</v>
      </c>
      <c r="D235" s="90" t="s">
        <v>152</v>
      </c>
      <c r="E235" s="90">
        <v>100000</v>
      </c>
      <c r="F235" s="90" t="s">
        <v>153</v>
      </c>
      <c r="G235" s="5" t="s">
        <v>19</v>
      </c>
      <c r="H235" s="90" t="s">
        <v>496</v>
      </c>
      <c r="I235" s="5" t="s">
        <v>15</v>
      </c>
    </row>
    <row r="236" spans="1:9" x14ac:dyDescent="0.25">
      <c r="A236" s="121">
        <v>42899</v>
      </c>
      <c r="B236" s="8" t="s">
        <v>343</v>
      </c>
      <c r="C236" s="90" t="s">
        <v>138</v>
      </c>
      <c r="D236" s="90" t="s">
        <v>152</v>
      </c>
      <c r="E236" s="90">
        <v>100000</v>
      </c>
      <c r="F236" s="90" t="s">
        <v>153</v>
      </c>
      <c r="G236" s="5" t="s">
        <v>19</v>
      </c>
      <c r="H236" s="90" t="s">
        <v>497</v>
      </c>
      <c r="I236" s="5" t="s">
        <v>15</v>
      </c>
    </row>
    <row r="237" spans="1:9" x14ac:dyDescent="0.25">
      <c r="A237" s="121">
        <v>42899</v>
      </c>
      <c r="B237" s="8" t="s">
        <v>344</v>
      </c>
      <c r="C237" s="90" t="s">
        <v>138</v>
      </c>
      <c r="D237" s="90" t="s">
        <v>152</v>
      </c>
      <c r="E237" s="90">
        <v>100000</v>
      </c>
      <c r="F237" s="90" t="s">
        <v>153</v>
      </c>
      <c r="G237" s="5" t="s">
        <v>19</v>
      </c>
      <c r="H237" s="90" t="s">
        <v>498</v>
      </c>
      <c r="I237" s="5" t="s">
        <v>15</v>
      </c>
    </row>
    <row r="238" spans="1:9" x14ac:dyDescent="0.25">
      <c r="A238" s="121">
        <v>42899</v>
      </c>
      <c r="B238" s="8" t="s">
        <v>345</v>
      </c>
      <c r="C238" s="90" t="s">
        <v>138</v>
      </c>
      <c r="D238" s="90" t="s">
        <v>152</v>
      </c>
      <c r="E238" s="90">
        <v>100000</v>
      </c>
      <c r="F238" s="90" t="s">
        <v>153</v>
      </c>
      <c r="G238" s="5" t="s">
        <v>19</v>
      </c>
      <c r="H238" s="90" t="s">
        <v>499</v>
      </c>
      <c r="I238" s="5" t="s">
        <v>15</v>
      </c>
    </row>
    <row r="239" spans="1:9" x14ac:dyDescent="0.25">
      <c r="A239" s="121">
        <v>42899</v>
      </c>
      <c r="B239" s="8" t="s">
        <v>346</v>
      </c>
      <c r="C239" s="90" t="s">
        <v>138</v>
      </c>
      <c r="D239" s="90" t="s">
        <v>152</v>
      </c>
      <c r="E239" s="90">
        <v>100000</v>
      </c>
      <c r="F239" s="90" t="s">
        <v>153</v>
      </c>
      <c r="G239" s="5" t="s">
        <v>19</v>
      </c>
      <c r="H239" s="90" t="s">
        <v>500</v>
      </c>
      <c r="I239" s="5" t="s">
        <v>15</v>
      </c>
    </row>
    <row r="240" spans="1:9" x14ac:dyDescent="0.25">
      <c r="A240" s="121">
        <v>42899</v>
      </c>
      <c r="B240" s="8" t="s">
        <v>347</v>
      </c>
      <c r="C240" s="90" t="s">
        <v>138</v>
      </c>
      <c r="D240" s="90" t="s">
        <v>152</v>
      </c>
      <c r="E240" s="90">
        <v>100000</v>
      </c>
      <c r="F240" s="90" t="s">
        <v>153</v>
      </c>
      <c r="G240" s="5" t="s">
        <v>19</v>
      </c>
      <c r="H240" s="90" t="s">
        <v>501</v>
      </c>
      <c r="I240" s="5" t="s">
        <v>15</v>
      </c>
    </row>
    <row r="241" spans="1:9" x14ac:dyDescent="0.25">
      <c r="A241" s="121">
        <v>42899</v>
      </c>
      <c r="B241" s="90" t="s">
        <v>367</v>
      </c>
      <c r="C241" s="90" t="s">
        <v>10</v>
      </c>
      <c r="D241" s="90" t="s">
        <v>11</v>
      </c>
      <c r="E241" s="89">
        <v>70000</v>
      </c>
      <c r="F241" s="90" t="s">
        <v>12</v>
      </c>
      <c r="G241" s="5" t="s">
        <v>19</v>
      </c>
      <c r="H241" s="90" t="s">
        <v>549</v>
      </c>
      <c r="I241" s="5" t="s">
        <v>15</v>
      </c>
    </row>
    <row r="242" spans="1:9" x14ac:dyDescent="0.25">
      <c r="A242" s="121">
        <v>42899</v>
      </c>
      <c r="B242" s="90" t="s">
        <v>170</v>
      </c>
      <c r="C242" s="90" t="s">
        <v>10</v>
      </c>
      <c r="D242" s="90" t="s">
        <v>31</v>
      </c>
      <c r="E242" s="90">
        <v>10000</v>
      </c>
      <c r="F242" s="90" t="s">
        <v>37</v>
      </c>
      <c r="G242" s="5" t="s">
        <v>19</v>
      </c>
      <c r="H242" s="90" t="s">
        <v>133</v>
      </c>
      <c r="I242" s="5" t="s">
        <v>15</v>
      </c>
    </row>
    <row r="243" spans="1:9" x14ac:dyDescent="0.25">
      <c r="A243" s="121">
        <v>42899</v>
      </c>
      <c r="B243" s="90" t="s">
        <v>383</v>
      </c>
      <c r="C243" s="90" t="s">
        <v>375</v>
      </c>
      <c r="D243" s="90" t="s">
        <v>45</v>
      </c>
      <c r="E243" s="89">
        <v>400000</v>
      </c>
      <c r="F243" s="90" t="s">
        <v>46</v>
      </c>
      <c r="G243" s="5" t="s">
        <v>19</v>
      </c>
      <c r="H243" s="90" t="s">
        <v>384</v>
      </c>
      <c r="I243" s="90" t="s">
        <v>15</v>
      </c>
    </row>
    <row r="244" spans="1:9" x14ac:dyDescent="0.25">
      <c r="A244" s="121">
        <v>42899</v>
      </c>
      <c r="B244" s="90" t="s">
        <v>436</v>
      </c>
      <c r="C244" s="90" t="s">
        <v>10</v>
      </c>
      <c r="D244" s="90" t="s">
        <v>23</v>
      </c>
      <c r="E244" s="90">
        <v>60000</v>
      </c>
      <c r="F244" s="4" t="s">
        <v>330</v>
      </c>
      <c r="G244" s="5" t="s">
        <v>19</v>
      </c>
      <c r="H244" s="90" t="s">
        <v>537</v>
      </c>
      <c r="I244" s="5" t="s">
        <v>15</v>
      </c>
    </row>
    <row r="245" spans="1:9" x14ac:dyDescent="0.25">
      <c r="A245" s="121">
        <v>42899</v>
      </c>
      <c r="B245" s="8" t="s">
        <v>426</v>
      </c>
      <c r="C245" s="90" t="s">
        <v>10</v>
      </c>
      <c r="D245" s="90" t="s">
        <v>11</v>
      </c>
      <c r="E245" s="89">
        <v>160000</v>
      </c>
      <c r="F245" s="90" t="s">
        <v>12</v>
      </c>
      <c r="G245" s="5" t="s">
        <v>19</v>
      </c>
      <c r="H245" s="90" t="s">
        <v>554</v>
      </c>
      <c r="I245" s="5" t="s">
        <v>15</v>
      </c>
    </row>
    <row r="246" spans="1:9" x14ac:dyDescent="0.25">
      <c r="A246" s="121">
        <v>42899</v>
      </c>
      <c r="B246" s="90" t="s">
        <v>429</v>
      </c>
      <c r="C246" s="90" t="s">
        <v>10</v>
      </c>
      <c r="D246" s="90" t="s">
        <v>31</v>
      </c>
      <c r="E246" s="89">
        <v>20000</v>
      </c>
      <c r="F246" s="90" t="s">
        <v>37</v>
      </c>
      <c r="G246" s="5" t="s">
        <v>19</v>
      </c>
      <c r="H246" s="90" t="s">
        <v>148</v>
      </c>
      <c r="I246" s="5" t="s">
        <v>15</v>
      </c>
    </row>
    <row r="247" spans="1:9" x14ac:dyDescent="0.25">
      <c r="A247" s="121">
        <v>42899</v>
      </c>
      <c r="B247" s="90" t="s">
        <v>595</v>
      </c>
      <c r="C247" s="90" t="s">
        <v>10</v>
      </c>
      <c r="D247" s="90" t="s">
        <v>23</v>
      </c>
      <c r="E247" s="90">
        <v>60000</v>
      </c>
      <c r="F247" s="90" t="s">
        <v>330</v>
      </c>
      <c r="G247" s="5" t="s">
        <v>13</v>
      </c>
      <c r="H247" s="90" t="s">
        <v>537</v>
      </c>
      <c r="I247" s="90" t="s">
        <v>15</v>
      </c>
    </row>
    <row r="248" spans="1:9" x14ac:dyDescent="0.25">
      <c r="A248" s="121">
        <v>42899</v>
      </c>
      <c r="B248" s="8" t="s">
        <v>673</v>
      </c>
      <c r="C248" s="90" t="s">
        <v>335</v>
      </c>
      <c r="D248" s="90" t="s">
        <v>31</v>
      </c>
      <c r="E248" s="90">
        <v>100000</v>
      </c>
      <c r="F248" s="90" t="s">
        <v>276</v>
      </c>
      <c r="G248" s="5" t="s">
        <v>13</v>
      </c>
      <c r="H248" s="90" t="s">
        <v>669</v>
      </c>
      <c r="I248" s="5" t="s">
        <v>15</v>
      </c>
    </row>
    <row r="249" spans="1:9" x14ac:dyDescent="0.25">
      <c r="A249" s="121">
        <v>42899</v>
      </c>
      <c r="B249" s="8" t="s">
        <v>855</v>
      </c>
      <c r="C249" s="90" t="s">
        <v>39</v>
      </c>
      <c r="D249" s="90" t="s">
        <v>31</v>
      </c>
      <c r="E249" s="90">
        <v>200000</v>
      </c>
      <c r="F249" s="90" t="s">
        <v>276</v>
      </c>
      <c r="G249" s="5" t="s">
        <v>13</v>
      </c>
      <c r="H249" s="90" t="s">
        <v>856</v>
      </c>
      <c r="I249" s="5" t="s">
        <v>15</v>
      </c>
    </row>
    <row r="250" spans="1:9" x14ac:dyDescent="0.25">
      <c r="A250" s="121">
        <v>42899</v>
      </c>
      <c r="B250" s="8" t="s">
        <v>670</v>
      </c>
      <c r="C250" s="8" t="s">
        <v>10</v>
      </c>
      <c r="D250" s="90" t="s">
        <v>31</v>
      </c>
      <c r="E250" s="90">
        <v>5000</v>
      </c>
      <c r="F250" s="90" t="s">
        <v>276</v>
      </c>
      <c r="G250" s="5" t="s">
        <v>13</v>
      </c>
      <c r="H250" s="90" t="s">
        <v>671</v>
      </c>
      <c r="I250" s="5" t="s">
        <v>15</v>
      </c>
    </row>
    <row r="251" spans="1:9" x14ac:dyDescent="0.25">
      <c r="A251" s="121">
        <v>42899</v>
      </c>
      <c r="B251" s="8" t="s">
        <v>852</v>
      </c>
      <c r="C251" s="8" t="s">
        <v>187</v>
      </c>
      <c r="D251" s="90" t="s">
        <v>16</v>
      </c>
      <c r="E251" s="90">
        <v>439500</v>
      </c>
      <c r="F251" s="90" t="s">
        <v>276</v>
      </c>
      <c r="G251" s="5" t="s">
        <v>13</v>
      </c>
      <c r="H251" s="90" t="s">
        <v>853</v>
      </c>
      <c r="I251" s="5" t="s">
        <v>15</v>
      </c>
    </row>
    <row r="252" spans="1:9" x14ac:dyDescent="0.25">
      <c r="A252" s="121">
        <v>42900</v>
      </c>
      <c r="B252" s="90" t="s">
        <v>166</v>
      </c>
      <c r="C252" s="90" t="s">
        <v>10</v>
      </c>
      <c r="D252" s="90" t="s">
        <v>31</v>
      </c>
      <c r="E252" s="89">
        <v>15000</v>
      </c>
      <c r="F252" s="90" t="s">
        <v>32</v>
      </c>
      <c r="G252" s="5" t="s">
        <v>19</v>
      </c>
      <c r="H252" s="5" t="s">
        <v>578</v>
      </c>
      <c r="I252" s="5" t="s">
        <v>15</v>
      </c>
    </row>
    <row r="253" spans="1:9" x14ac:dyDescent="0.25">
      <c r="A253" s="121">
        <v>42900</v>
      </c>
      <c r="B253" s="90" t="s">
        <v>168</v>
      </c>
      <c r="C253" s="90" t="s">
        <v>10</v>
      </c>
      <c r="D253" s="90" t="s">
        <v>31</v>
      </c>
      <c r="E253" s="90">
        <v>15000</v>
      </c>
      <c r="F253" s="90" t="s">
        <v>61</v>
      </c>
      <c r="G253" s="5" t="s">
        <v>19</v>
      </c>
      <c r="H253" s="5" t="s">
        <v>532</v>
      </c>
      <c r="I253" s="5" t="s">
        <v>15</v>
      </c>
    </row>
    <row r="254" spans="1:9" x14ac:dyDescent="0.25">
      <c r="A254" s="121">
        <v>42900</v>
      </c>
      <c r="B254" s="90" t="s">
        <v>324</v>
      </c>
      <c r="C254" s="90" t="s">
        <v>10</v>
      </c>
      <c r="D254" s="90" t="s">
        <v>31</v>
      </c>
      <c r="E254" s="90">
        <v>15000</v>
      </c>
      <c r="F254" s="141" t="s">
        <v>130</v>
      </c>
      <c r="G254" s="5" t="s">
        <v>19</v>
      </c>
      <c r="H254" s="90" t="s">
        <v>537</v>
      </c>
      <c r="I254" s="5" t="s">
        <v>15</v>
      </c>
    </row>
    <row r="255" spans="1:9" x14ac:dyDescent="0.25">
      <c r="A255" s="121">
        <v>42900</v>
      </c>
      <c r="B255" s="90" t="s">
        <v>328</v>
      </c>
      <c r="C255" s="90" t="s">
        <v>10</v>
      </c>
      <c r="D255" s="90" t="s">
        <v>23</v>
      </c>
      <c r="E255" s="90">
        <v>30000</v>
      </c>
      <c r="F255" s="90" t="s">
        <v>28</v>
      </c>
      <c r="G255" s="5" t="s">
        <v>19</v>
      </c>
      <c r="H255" s="5" t="s">
        <v>26</v>
      </c>
      <c r="I255" s="5" t="s">
        <v>15</v>
      </c>
    </row>
    <row r="256" spans="1:9" x14ac:dyDescent="0.25">
      <c r="A256" s="121">
        <v>42900</v>
      </c>
      <c r="B256" s="90" t="s">
        <v>201</v>
      </c>
      <c r="C256" s="90" t="s">
        <v>10</v>
      </c>
      <c r="D256" s="90" t="s">
        <v>23</v>
      </c>
      <c r="E256" s="90">
        <v>8000</v>
      </c>
      <c r="F256" s="4" t="s">
        <v>330</v>
      </c>
      <c r="G256" s="5" t="s">
        <v>19</v>
      </c>
      <c r="H256" s="5" t="s">
        <v>540</v>
      </c>
      <c r="I256" s="5" t="s">
        <v>15</v>
      </c>
    </row>
    <row r="257" spans="1:9" x14ac:dyDescent="0.25">
      <c r="A257" s="120">
        <v>42900</v>
      </c>
      <c r="B257" s="8" t="s">
        <v>332</v>
      </c>
      <c r="C257" s="8" t="s">
        <v>10</v>
      </c>
      <c r="D257" s="8" t="s">
        <v>23</v>
      </c>
      <c r="E257" s="8">
        <v>21000</v>
      </c>
      <c r="F257" s="8" t="s">
        <v>18</v>
      </c>
      <c r="G257" s="5" t="s">
        <v>19</v>
      </c>
      <c r="H257" s="5" t="s">
        <v>26</v>
      </c>
      <c r="I257" s="5" t="s">
        <v>15</v>
      </c>
    </row>
    <row r="258" spans="1:9" x14ac:dyDescent="0.25">
      <c r="A258" s="120">
        <v>42900</v>
      </c>
      <c r="B258" s="8" t="s">
        <v>25</v>
      </c>
      <c r="C258" s="8" t="s">
        <v>10</v>
      </c>
      <c r="D258" s="8" t="s">
        <v>23</v>
      </c>
      <c r="E258" s="8">
        <v>16000</v>
      </c>
      <c r="F258" s="8" t="s">
        <v>252</v>
      </c>
      <c r="G258" s="5" t="s">
        <v>19</v>
      </c>
      <c r="H258" s="90" t="s">
        <v>491</v>
      </c>
      <c r="I258" s="5" t="s">
        <v>15</v>
      </c>
    </row>
    <row r="259" spans="1:9" x14ac:dyDescent="0.25">
      <c r="A259" s="121">
        <v>42900</v>
      </c>
      <c r="B259" s="8" t="s">
        <v>337</v>
      </c>
      <c r="C259" s="90" t="s">
        <v>10</v>
      </c>
      <c r="D259" s="90" t="s">
        <v>152</v>
      </c>
      <c r="E259" s="90">
        <v>10000</v>
      </c>
      <c r="F259" s="90" t="s">
        <v>153</v>
      </c>
      <c r="G259" s="5" t="s">
        <v>19</v>
      </c>
      <c r="H259" s="5" t="s">
        <v>491</v>
      </c>
      <c r="I259" s="5" t="s">
        <v>15</v>
      </c>
    </row>
    <row r="260" spans="1:9" x14ac:dyDescent="0.25">
      <c r="A260" s="121">
        <v>42900</v>
      </c>
      <c r="B260" s="8" t="s">
        <v>348</v>
      </c>
      <c r="C260" s="90" t="s">
        <v>138</v>
      </c>
      <c r="D260" s="90" t="s">
        <v>152</v>
      </c>
      <c r="E260" s="90">
        <v>100000</v>
      </c>
      <c r="F260" s="90" t="s">
        <v>153</v>
      </c>
      <c r="G260" s="5" t="s">
        <v>19</v>
      </c>
      <c r="H260" s="90" t="s">
        <v>502</v>
      </c>
      <c r="I260" s="5" t="s">
        <v>15</v>
      </c>
    </row>
    <row r="261" spans="1:9" x14ac:dyDescent="0.25">
      <c r="A261" s="121">
        <v>42900</v>
      </c>
      <c r="B261" s="8" t="s">
        <v>349</v>
      </c>
      <c r="C261" s="90" t="s">
        <v>138</v>
      </c>
      <c r="D261" s="90" t="s">
        <v>152</v>
      </c>
      <c r="E261" s="90">
        <v>100000</v>
      </c>
      <c r="F261" s="90" t="s">
        <v>153</v>
      </c>
      <c r="G261" s="5" t="s">
        <v>19</v>
      </c>
      <c r="H261" s="90" t="s">
        <v>503</v>
      </c>
      <c r="I261" s="5" t="s">
        <v>15</v>
      </c>
    </row>
    <row r="262" spans="1:9" x14ac:dyDescent="0.25">
      <c r="A262" s="121">
        <v>42900</v>
      </c>
      <c r="B262" s="8" t="s">
        <v>350</v>
      </c>
      <c r="C262" s="90" t="s">
        <v>138</v>
      </c>
      <c r="D262" s="90" t="s">
        <v>152</v>
      </c>
      <c r="E262" s="90">
        <v>100000</v>
      </c>
      <c r="F262" s="90" t="s">
        <v>153</v>
      </c>
      <c r="G262" s="5" t="s">
        <v>19</v>
      </c>
      <c r="H262" s="90" t="s">
        <v>504</v>
      </c>
      <c r="I262" s="5" t="s">
        <v>15</v>
      </c>
    </row>
    <row r="263" spans="1:9" x14ac:dyDescent="0.25">
      <c r="A263" s="121">
        <v>42900</v>
      </c>
      <c r="B263" s="90" t="s">
        <v>367</v>
      </c>
      <c r="C263" s="90" t="s">
        <v>10</v>
      </c>
      <c r="D263" s="90" t="s">
        <v>11</v>
      </c>
      <c r="E263" s="89">
        <v>70000</v>
      </c>
      <c r="F263" s="90" t="s">
        <v>12</v>
      </c>
      <c r="G263" s="5" t="s">
        <v>19</v>
      </c>
      <c r="H263" s="90" t="s">
        <v>167</v>
      </c>
      <c r="I263" s="5" t="s">
        <v>15</v>
      </c>
    </row>
    <row r="264" spans="1:9" x14ac:dyDescent="0.25">
      <c r="A264" s="121">
        <v>42900</v>
      </c>
      <c r="B264" s="90" t="s">
        <v>368</v>
      </c>
      <c r="C264" s="90" t="s">
        <v>10</v>
      </c>
      <c r="D264" s="90" t="s">
        <v>11</v>
      </c>
      <c r="E264" s="89">
        <v>5000</v>
      </c>
      <c r="F264" s="90" t="s">
        <v>12</v>
      </c>
      <c r="G264" s="5" t="s">
        <v>19</v>
      </c>
      <c r="H264" s="90" t="s">
        <v>376</v>
      </c>
      <c r="I264" s="5" t="s">
        <v>15</v>
      </c>
    </row>
    <row r="265" spans="1:9" x14ac:dyDescent="0.25">
      <c r="A265" s="121">
        <v>42900</v>
      </c>
      <c r="B265" s="90" t="s">
        <v>550</v>
      </c>
      <c r="C265" s="90" t="s">
        <v>10</v>
      </c>
      <c r="D265" s="90" t="s">
        <v>11</v>
      </c>
      <c r="E265" s="89">
        <v>40000</v>
      </c>
      <c r="F265" s="90" t="s">
        <v>12</v>
      </c>
      <c r="G265" s="5" t="s">
        <v>19</v>
      </c>
      <c r="H265" s="90" t="s">
        <v>171</v>
      </c>
      <c r="I265" s="5" t="s">
        <v>15</v>
      </c>
    </row>
    <row r="266" spans="1:9" x14ac:dyDescent="0.25">
      <c r="A266" s="121">
        <v>42900</v>
      </c>
      <c r="B266" s="90" t="s">
        <v>369</v>
      </c>
      <c r="C266" s="90" t="s">
        <v>335</v>
      </c>
      <c r="D266" s="90" t="s">
        <v>11</v>
      </c>
      <c r="E266" s="89">
        <v>240000</v>
      </c>
      <c r="F266" s="90" t="s">
        <v>12</v>
      </c>
      <c r="G266" s="5" t="s">
        <v>19</v>
      </c>
      <c r="H266" s="90" t="s">
        <v>552</v>
      </c>
      <c r="I266" s="5" t="s">
        <v>15</v>
      </c>
    </row>
    <row r="267" spans="1:9" x14ac:dyDescent="0.25">
      <c r="A267" s="121">
        <v>42900</v>
      </c>
      <c r="B267" s="90" t="s">
        <v>370</v>
      </c>
      <c r="C267" s="5" t="s">
        <v>187</v>
      </c>
      <c r="D267" s="90" t="s">
        <v>45</v>
      </c>
      <c r="E267" s="89">
        <v>14000</v>
      </c>
      <c r="F267" s="90" t="s">
        <v>12</v>
      </c>
      <c r="G267" s="5" t="s">
        <v>19</v>
      </c>
      <c r="H267" s="90" t="s">
        <v>551</v>
      </c>
      <c r="I267" s="5" t="s">
        <v>15</v>
      </c>
    </row>
    <row r="268" spans="1:9" x14ac:dyDescent="0.25">
      <c r="A268" s="121">
        <v>42900</v>
      </c>
      <c r="B268" s="90" t="s">
        <v>170</v>
      </c>
      <c r="C268" s="90" t="s">
        <v>10</v>
      </c>
      <c r="D268" s="90" t="s">
        <v>31</v>
      </c>
      <c r="E268" s="90">
        <v>10000</v>
      </c>
      <c r="F268" s="90" t="s">
        <v>37</v>
      </c>
      <c r="G268" s="5" t="s">
        <v>19</v>
      </c>
      <c r="H268" s="90" t="s">
        <v>133</v>
      </c>
      <c r="I268" s="5" t="s">
        <v>15</v>
      </c>
    </row>
    <row r="269" spans="1:9" x14ac:dyDescent="0.25">
      <c r="A269" s="121">
        <v>42900</v>
      </c>
      <c r="B269" s="8" t="s">
        <v>672</v>
      </c>
      <c r="C269" s="5" t="s">
        <v>39</v>
      </c>
      <c r="D269" s="90" t="s">
        <v>31</v>
      </c>
      <c r="E269" s="90">
        <v>100000</v>
      </c>
      <c r="F269" s="90" t="s">
        <v>276</v>
      </c>
      <c r="G269" s="5" t="s">
        <v>13</v>
      </c>
      <c r="H269" s="90" t="s">
        <v>674</v>
      </c>
      <c r="I269" s="5" t="s">
        <v>15</v>
      </c>
    </row>
    <row r="270" spans="1:9" x14ac:dyDescent="0.25">
      <c r="A270" s="121">
        <v>42901</v>
      </c>
      <c r="B270" s="90" t="s">
        <v>371</v>
      </c>
      <c r="C270" s="90" t="s">
        <v>10</v>
      </c>
      <c r="D270" s="90" t="s">
        <v>11</v>
      </c>
      <c r="E270" s="89">
        <v>160000</v>
      </c>
      <c r="F270" s="90" t="s">
        <v>12</v>
      </c>
      <c r="G270" s="5" t="s">
        <v>19</v>
      </c>
      <c r="H270" s="90" t="s">
        <v>547</v>
      </c>
      <c r="I270" s="5" t="s">
        <v>15</v>
      </c>
    </row>
    <row r="271" spans="1:9" x14ac:dyDescent="0.25">
      <c r="A271" s="121">
        <v>42901</v>
      </c>
      <c r="B271" s="90" t="s">
        <v>166</v>
      </c>
      <c r="C271" s="90" t="s">
        <v>10</v>
      </c>
      <c r="D271" s="90" t="s">
        <v>31</v>
      </c>
      <c r="E271" s="89">
        <v>15000</v>
      </c>
      <c r="F271" s="90" t="s">
        <v>32</v>
      </c>
      <c r="G271" s="5" t="s">
        <v>19</v>
      </c>
      <c r="H271" s="5" t="s">
        <v>578</v>
      </c>
      <c r="I271" s="5" t="s">
        <v>15</v>
      </c>
    </row>
    <row r="272" spans="1:9" x14ac:dyDescent="0.25">
      <c r="A272" s="121">
        <v>42901</v>
      </c>
      <c r="B272" s="90" t="s">
        <v>323</v>
      </c>
      <c r="C272" s="90" t="s">
        <v>10</v>
      </c>
      <c r="D272" s="90" t="s">
        <v>31</v>
      </c>
      <c r="E272" s="90">
        <v>15000</v>
      </c>
      <c r="F272" s="90" t="s">
        <v>130</v>
      </c>
      <c r="G272" s="5" t="s">
        <v>19</v>
      </c>
      <c r="H272" s="90" t="s">
        <v>537</v>
      </c>
      <c r="I272" s="5" t="s">
        <v>15</v>
      </c>
    </row>
    <row r="273" spans="1:9" x14ac:dyDescent="0.25">
      <c r="A273" s="121">
        <v>42901</v>
      </c>
      <c r="B273" s="90" t="s">
        <v>533</v>
      </c>
      <c r="C273" s="90" t="s">
        <v>35</v>
      </c>
      <c r="D273" s="90" t="s">
        <v>31</v>
      </c>
      <c r="E273" s="90">
        <v>20000</v>
      </c>
      <c r="F273" s="90" t="s">
        <v>130</v>
      </c>
      <c r="G273" s="5" t="s">
        <v>19</v>
      </c>
      <c r="H273" s="90" t="s">
        <v>555</v>
      </c>
      <c r="I273" s="5" t="s">
        <v>15</v>
      </c>
    </row>
    <row r="274" spans="1:9" x14ac:dyDescent="0.25">
      <c r="A274" s="121">
        <v>42901</v>
      </c>
      <c r="B274" s="90" t="s">
        <v>325</v>
      </c>
      <c r="C274" s="90" t="s">
        <v>10</v>
      </c>
      <c r="D274" s="90" t="s">
        <v>31</v>
      </c>
      <c r="E274" s="90">
        <v>20000</v>
      </c>
      <c r="F274" s="90" t="s">
        <v>130</v>
      </c>
      <c r="G274" s="5" t="s">
        <v>19</v>
      </c>
      <c r="H274" s="90" t="s">
        <v>556</v>
      </c>
      <c r="I274" s="5" t="s">
        <v>15</v>
      </c>
    </row>
    <row r="275" spans="1:9" x14ac:dyDescent="0.25">
      <c r="A275" s="121">
        <v>42901</v>
      </c>
      <c r="B275" s="90" t="s">
        <v>328</v>
      </c>
      <c r="C275" s="90" t="s">
        <v>10</v>
      </c>
      <c r="D275" s="90" t="s">
        <v>23</v>
      </c>
      <c r="E275" s="90">
        <v>30000</v>
      </c>
      <c r="F275" s="90" t="s">
        <v>28</v>
      </c>
      <c r="G275" s="5" t="s">
        <v>19</v>
      </c>
      <c r="H275" s="5" t="s">
        <v>582</v>
      </c>
      <c r="I275" s="5" t="s">
        <v>15</v>
      </c>
    </row>
    <row r="276" spans="1:9" x14ac:dyDescent="0.25">
      <c r="A276" s="121">
        <v>42901</v>
      </c>
      <c r="B276" s="90" t="s">
        <v>580</v>
      </c>
      <c r="C276" s="90" t="s">
        <v>10</v>
      </c>
      <c r="D276" s="90" t="s">
        <v>23</v>
      </c>
      <c r="E276" s="90">
        <v>60000</v>
      </c>
      <c r="F276" s="90" t="s">
        <v>28</v>
      </c>
      <c r="G276" s="5" t="s">
        <v>19</v>
      </c>
      <c r="H276" s="5" t="s">
        <v>581</v>
      </c>
      <c r="I276" s="5" t="s">
        <v>15</v>
      </c>
    </row>
    <row r="277" spans="1:9" x14ac:dyDescent="0.25">
      <c r="A277" s="121">
        <v>42901</v>
      </c>
      <c r="B277" s="90" t="s">
        <v>201</v>
      </c>
      <c r="C277" s="90" t="s">
        <v>10</v>
      </c>
      <c r="D277" s="90" t="s">
        <v>23</v>
      </c>
      <c r="E277" s="90">
        <v>8000</v>
      </c>
      <c r="F277" s="4" t="s">
        <v>330</v>
      </c>
      <c r="G277" s="5" t="s">
        <v>19</v>
      </c>
      <c r="H277" s="5" t="s">
        <v>540</v>
      </c>
      <c r="I277" s="5" t="s">
        <v>15</v>
      </c>
    </row>
    <row r="278" spans="1:9" x14ac:dyDescent="0.25">
      <c r="A278" s="120">
        <v>42901</v>
      </c>
      <c r="B278" s="8" t="s">
        <v>332</v>
      </c>
      <c r="C278" s="8" t="s">
        <v>10</v>
      </c>
      <c r="D278" s="8" t="s">
        <v>23</v>
      </c>
      <c r="E278" s="8">
        <v>21000</v>
      </c>
      <c r="F278" s="8" t="s">
        <v>18</v>
      </c>
      <c r="G278" s="5" t="s">
        <v>19</v>
      </c>
      <c r="H278" s="5" t="s">
        <v>26</v>
      </c>
      <c r="I278" s="5" t="s">
        <v>15</v>
      </c>
    </row>
    <row r="279" spans="1:9" x14ac:dyDescent="0.25">
      <c r="A279" s="120">
        <v>42901</v>
      </c>
      <c r="B279" s="8" t="s">
        <v>25</v>
      </c>
      <c r="C279" s="8" t="s">
        <v>10</v>
      </c>
      <c r="D279" s="8" t="s">
        <v>23</v>
      </c>
      <c r="E279" s="8">
        <v>16000</v>
      </c>
      <c r="F279" s="8" t="s">
        <v>252</v>
      </c>
      <c r="G279" s="5" t="s">
        <v>19</v>
      </c>
      <c r="H279" s="90" t="s">
        <v>491</v>
      </c>
      <c r="I279" s="5" t="s">
        <v>15</v>
      </c>
    </row>
    <row r="280" spans="1:9" x14ac:dyDescent="0.25">
      <c r="A280" s="121">
        <v>42901</v>
      </c>
      <c r="B280" s="8" t="s">
        <v>337</v>
      </c>
      <c r="C280" s="90" t="s">
        <v>10</v>
      </c>
      <c r="D280" s="90" t="s">
        <v>152</v>
      </c>
      <c r="E280" s="90">
        <v>10000</v>
      </c>
      <c r="F280" s="90" t="s">
        <v>153</v>
      </c>
      <c r="G280" s="5" t="s">
        <v>19</v>
      </c>
      <c r="H280" s="5" t="s">
        <v>491</v>
      </c>
      <c r="I280" s="5" t="s">
        <v>15</v>
      </c>
    </row>
    <row r="281" spans="1:9" x14ac:dyDescent="0.25">
      <c r="A281" s="121">
        <v>42901</v>
      </c>
      <c r="B281" s="8" t="s">
        <v>351</v>
      </c>
      <c r="C281" s="90" t="s">
        <v>10</v>
      </c>
      <c r="D281" s="90" t="s">
        <v>152</v>
      </c>
      <c r="E281" s="90">
        <v>30000</v>
      </c>
      <c r="F281" s="90" t="s">
        <v>153</v>
      </c>
      <c r="G281" s="5" t="s">
        <v>19</v>
      </c>
      <c r="H281" s="5" t="s">
        <v>415</v>
      </c>
      <c r="I281" s="5" t="s">
        <v>15</v>
      </c>
    </row>
    <row r="282" spans="1:9" x14ac:dyDescent="0.25">
      <c r="A282" s="121">
        <v>42901</v>
      </c>
      <c r="B282" s="90" t="s">
        <v>541</v>
      </c>
      <c r="C282" s="90" t="s">
        <v>10</v>
      </c>
      <c r="D282" s="90" t="s">
        <v>31</v>
      </c>
      <c r="E282" s="90">
        <v>20000</v>
      </c>
      <c r="F282" s="90" t="s">
        <v>37</v>
      </c>
      <c r="G282" s="5" t="s">
        <v>19</v>
      </c>
      <c r="H282" s="90" t="s">
        <v>542</v>
      </c>
      <c r="I282" s="5" t="s">
        <v>15</v>
      </c>
    </row>
    <row r="283" spans="1:9" x14ac:dyDescent="0.25">
      <c r="A283" s="121">
        <v>42901</v>
      </c>
      <c r="B283" s="90" t="s">
        <v>170</v>
      </c>
      <c r="C283" s="90" t="s">
        <v>10</v>
      </c>
      <c r="D283" s="90" t="s">
        <v>31</v>
      </c>
      <c r="E283" s="90">
        <v>10000</v>
      </c>
      <c r="F283" s="90" t="s">
        <v>37</v>
      </c>
      <c r="G283" s="5" t="s">
        <v>19</v>
      </c>
      <c r="H283" s="90" t="s">
        <v>133</v>
      </c>
      <c r="I283" s="5" t="s">
        <v>15</v>
      </c>
    </row>
    <row r="284" spans="1:9" x14ac:dyDescent="0.25">
      <c r="A284" s="121">
        <v>42901</v>
      </c>
      <c r="B284" s="90" t="s">
        <v>168</v>
      </c>
      <c r="C284" s="90" t="s">
        <v>10</v>
      </c>
      <c r="D284" s="90" t="s">
        <v>31</v>
      </c>
      <c r="E284" s="90">
        <v>15000</v>
      </c>
      <c r="F284" s="90" t="s">
        <v>61</v>
      </c>
      <c r="G284" s="5" t="s">
        <v>19</v>
      </c>
      <c r="H284" s="5" t="s">
        <v>532</v>
      </c>
      <c r="I284" s="5" t="s">
        <v>15</v>
      </c>
    </row>
    <row r="285" spans="1:9" x14ac:dyDescent="0.25">
      <c r="A285" s="121">
        <v>42901</v>
      </c>
      <c r="B285" s="5" t="s">
        <v>481</v>
      </c>
      <c r="C285" s="5" t="s">
        <v>187</v>
      </c>
      <c r="D285" s="5" t="s">
        <v>45</v>
      </c>
      <c r="E285" s="142">
        <v>462500</v>
      </c>
      <c r="F285" s="5" t="s">
        <v>482</v>
      </c>
      <c r="G285" s="5" t="s">
        <v>19</v>
      </c>
      <c r="H285" s="5" t="s">
        <v>26</v>
      </c>
      <c r="I285" s="5" t="s">
        <v>15</v>
      </c>
    </row>
    <row r="286" spans="1:9" x14ac:dyDescent="0.25">
      <c r="A286" s="121">
        <v>42901</v>
      </c>
      <c r="B286" s="5" t="s">
        <v>483</v>
      </c>
      <c r="C286" s="5" t="s">
        <v>484</v>
      </c>
      <c r="D286" s="5" t="s">
        <v>45</v>
      </c>
      <c r="E286" s="142">
        <v>56500</v>
      </c>
      <c r="F286" s="5" t="s">
        <v>482</v>
      </c>
      <c r="G286" s="5" t="s">
        <v>19</v>
      </c>
      <c r="H286" s="5" t="s">
        <v>26</v>
      </c>
      <c r="I286" s="5" t="s">
        <v>15</v>
      </c>
    </row>
    <row r="287" spans="1:9" x14ac:dyDescent="0.25">
      <c r="A287" s="121">
        <v>42901</v>
      </c>
      <c r="B287" s="90" t="s">
        <v>385</v>
      </c>
      <c r="C287" s="90" t="s">
        <v>10</v>
      </c>
      <c r="D287" s="90" t="s">
        <v>45</v>
      </c>
      <c r="E287" s="89">
        <v>70000</v>
      </c>
      <c r="F287" s="90" t="s">
        <v>46</v>
      </c>
      <c r="G287" s="5" t="s">
        <v>19</v>
      </c>
      <c r="H287" s="90" t="s">
        <v>386</v>
      </c>
      <c r="I287" s="90" t="s">
        <v>15</v>
      </c>
    </row>
    <row r="288" spans="1:9" x14ac:dyDescent="0.25">
      <c r="A288" s="121">
        <v>42901</v>
      </c>
      <c r="B288" s="90" t="s">
        <v>477</v>
      </c>
      <c r="C288" s="90" t="s">
        <v>113</v>
      </c>
      <c r="D288" s="90" t="s">
        <v>45</v>
      </c>
      <c r="E288" s="89">
        <v>3000000</v>
      </c>
      <c r="F288" s="90" t="s">
        <v>46</v>
      </c>
      <c r="G288" s="5" t="s">
        <v>19</v>
      </c>
      <c r="H288" s="90" t="s">
        <v>478</v>
      </c>
      <c r="I288" s="90" t="s">
        <v>15</v>
      </c>
    </row>
    <row r="289" spans="1:9" x14ac:dyDescent="0.25">
      <c r="A289" s="121">
        <v>42901</v>
      </c>
      <c r="B289" s="90" t="s">
        <v>453</v>
      </c>
      <c r="C289" s="90" t="s">
        <v>113</v>
      </c>
      <c r="D289" s="90" t="s">
        <v>45</v>
      </c>
      <c r="E289" s="89">
        <v>60000</v>
      </c>
      <c r="F289" s="90" t="s">
        <v>46</v>
      </c>
      <c r="G289" s="5" t="s">
        <v>19</v>
      </c>
      <c r="H289" s="90" t="s">
        <v>26</v>
      </c>
      <c r="I289" s="90" t="s">
        <v>15</v>
      </c>
    </row>
    <row r="290" spans="1:9" x14ac:dyDescent="0.25">
      <c r="A290" s="121">
        <v>42901</v>
      </c>
      <c r="B290" s="90" t="s">
        <v>387</v>
      </c>
      <c r="C290" s="90" t="s">
        <v>335</v>
      </c>
      <c r="D290" s="90" t="s">
        <v>31</v>
      </c>
      <c r="E290" s="89">
        <v>1200000</v>
      </c>
      <c r="F290" s="90" t="s">
        <v>46</v>
      </c>
      <c r="G290" s="5" t="s">
        <v>19</v>
      </c>
      <c r="H290" s="90" t="s">
        <v>388</v>
      </c>
      <c r="I290" s="90" t="s">
        <v>15</v>
      </c>
    </row>
    <row r="291" spans="1:9" x14ac:dyDescent="0.25">
      <c r="A291" s="121">
        <v>42901</v>
      </c>
      <c r="B291" s="90" t="s">
        <v>559</v>
      </c>
      <c r="C291" s="90" t="s">
        <v>10</v>
      </c>
      <c r="D291" s="90" t="s">
        <v>31</v>
      </c>
      <c r="E291" s="89">
        <v>15000</v>
      </c>
      <c r="F291" s="90" t="s">
        <v>32</v>
      </c>
      <c r="G291" s="5" t="s">
        <v>19</v>
      </c>
      <c r="H291" s="5" t="s">
        <v>560</v>
      </c>
      <c r="I291" s="5" t="s">
        <v>15</v>
      </c>
    </row>
    <row r="292" spans="1:9" x14ac:dyDescent="0.25">
      <c r="A292" s="121">
        <v>42901</v>
      </c>
      <c r="B292" s="8" t="s">
        <v>447</v>
      </c>
      <c r="C292" s="90" t="s">
        <v>35</v>
      </c>
      <c r="D292" s="90" t="s">
        <v>31</v>
      </c>
      <c r="E292" s="89">
        <v>20000</v>
      </c>
      <c r="F292" s="90" t="s">
        <v>37</v>
      </c>
      <c r="G292" s="5" t="s">
        <v>19</v>
      </c>
      <c r="H292" s="90" t="s">
        <v>538</v>
      </c>
      <c r="I292" s="5" t="s">
        <v>15</v>
      </c>
    </row>
    <row r="293" spans="1:9" x14ac:dyDescent="0.25">
      <c r="A293" s="121">
        <v>42901</v>
      </c>
      <c r="B293" s="8" t="s">
        <v>539</v>
      </c>
      <c r="C293" s="90" t="s">
        <v>10</v>
      </c>
      <c r="D293" s="90" t="s">
        <v>31</v>
      </c>
      <c r="E293" s="90">
        <v>10000</v>
      </c>
      <c r="F293" s="90" t="s">
        <v>37</v>
      </c>
      <c r="G293" s="5" t="s">
        <v>19</v>
      </c>
      <c r="H293" s="90" t="s">
        <v>540</v>
      </c>
      <c r="I293" s="5" t="s">
        <v>15</v>
      </c>
    </row>
    <row r="294" spans="1:9" x14ac:dyDescent="0.25">
      <c r="A294" s="121">
        <v>42901</v>
      </c>
      <c r="B294" s="8" t="s">
        <v>672</v>
      </c>
      <c r="C294" s="5" t="s">
        <v>39</v>
      </c>
      <c r="D294" s="90" t="s">
        <v>31</v>
      </c>
      <c r="E294" s="90">
        <v>100000</v>
      </c>
      <c r="F294" s="90" t="s">
        <v>276</v>
      </c>
      <c r="G294" s="5" t="s">
        <v>13</v>
      </c>
      <c r="H294" s="90" t="s">
        <v>55</v>
      </c>
      <c r="I294" s="5" t="s">
        <v>15</v>
      </c>
    </row>
    <row r="295" spans="1:9" x14ac:dyDescent="0.25">
      <c r="A295" s="121">
        <v>42902</v>
      </c>
      <c r="B295" s="90" t="s">
        <v>166</v>
      </c>
      <c r="C295" s="90" t="s">
        <v>10</v>
      </c>
      <c r="D295" s="90" t="s">
        <v>31</v>
      </c>
      <c r="E295" s="89">
        <v>15000</v>
      </c>
      <c r="F295" s="90" t="s">
        <v>32</v>
      </c>
      <c r="G295" s="5" t="s">
        <v>19</v>
      </c>
      <c r="H295" s="5" t="s">
        <v>578</v>
      </c>
      <c r="I295" s="5" t="s">
        <v>15</v>
      </c>
    </row>
    <row r="296" spans="1:9" x14ac:dyDescent="0.25">
      <c r="A296" s="121">
        <v>42902</v>
      </c>
      <c r="B296" s="90" t="s">
        <v>322</v>
      </c>
      <c r="C296" s="90" t="s">
        <v>10</v>
      </c>
      <c r="D296" s="90" t="s">
        <v>31</v>
      </c>
      <c r="E296" s="89">
        <v>10000</v>
      </c>
      <c r="F296" s="90" t="s">
        <v>32</v>
      </c>
      <c r="G296" s="5" t="s">
        <v>19</v>
      </c>
      <c r="H296" s="5" t="s">
        <v>578</v>
      </c>
      <c r="I296" s="5" t="s">
        <v>15</v>
      </c>
    </row>
    <row r="297" spans="1:9" x14ac:dyDescent="0.25">
      <c r="A297" s="121">
        <v>42902</v>
      </c>
      <c r="B297" s="90" t="s">
        <v>561</v>
      </c>
      <c r="C297" s="90" t="s">
        <v>35</v>
      </c>
      <c r="D297" s="90" t="s">
        <v>31</v>
      </c>
      <c r="E297" s="89">
        <v>5000</v>
      </c>
      <c r="F297" s="90" t="s">
        <v>32</v>
      </c>
      <c r="G297" s="5" t="s">
        <v>19</v>
      </c>
      <c r="H297" s="90" t="s">
        <v>562</v>
      </c>
      <c r="I297" s="5" t="s">
        <v>15</v>
      </c>
    </row>
    <row r="298" spans="1:9" x14ac:dyDescent="0.25">
      <c r="A298" s="121">
        <v>42902</v>
      </c>
      <c r="B298" s="90" t="s">
        <v>536</v>
      </c>
      <c r="C298" s="90" t="s">
        <v>10</v>
      </c>
      <c r="D298" s="90" t="s">
        <v>31</v>
      </c>
      <c r="E298" s="90">
        <v>27000</v>
      </c>
      <c r="F298" s="90" t="s">
        <v>61</v>
      </c>
      <c r="G298" s="5" t="s">
        <v>19</v>
      </c>
      <c r="H298" s="90" t="s">
        <v>229</v>
      </c>
      <c r="I298" s="5" t="s">
        <v>15</v>
      </c>
    </row>
    <row r="299" spans="1:9" x14ac:dyDescent="0.25">
      <c r="A299" s="121">
        <v>42902</v>
      </c>
      <c r="B299" s="90" t="s">
        <v>323</v>
      </c>
      <c r="C299" s="90" t="s">
        <v>10</v>
      </c>
      <c r="D299" s="90" t="s">
        <v>31</v>
      </c>
      <c r="E299" s="90">
        <v>15000</v>
      </c>
      <c r="F299" s="90" t="s">
        <v>130</v>
      </c>
      <c r="G299" s="5" t="s">
        <v>19</v>
      </c>
      <c r="H299" s="90" t="s">
        <v>537</v>
      </c>
      <c r="I299" s="5" t="s">
        <v>15</v>
      </c>
    </row>
    <row r="300" spans="1:9" x14ac:dyDescent="0.25">
      <c r="A300" s="121">
        <v>42902</v>
      </c>
      <c r="B300" s="90" t="s">
        <v>326</v>
      </c>
      <c r="C300" s="90" t="s">
        <v>10</v>
      </c>
      <c r="D300" s="90" t="s">
        <v>31</v>
      </c>
      <c r="E300" s="90">
        <v>20000</v>
      </c>
      <c r="F300" s="90" t="s">
        <v>130</v>
      </c>
      <c r="G300" s="5" t="s">
        <v>19</v>
      </c>
      <c r="H300" s="90" t="s">
        <v>557</v>
      </c>
      <c r="I300" s="5" t="s">
        <v>15</v>
      </c>
    </row>
    <row r="301" spans="1:9" x14ac:dyDescent="0.25">
      <c r="A301" s="121">
        <v>42902</v>
      </c>
      <c r="B301" s="90" t="s">
        <v>328</v>
      </c>
      <c r="C301" s="90" t="s">
        <v>10</v>
      </c>
      <c r="D301" s="90" t="s">
        <v>23</v>
      </c>
      <c r="E301" s="90">
        <v>30000</v>
      </c>
      <c r="F301" s="90" t="s">
        <v>28</v>
      </c>
      <c r="G301" s="5" t="s">
        <v>19</v>
      </c>
      <c r="H301" s="5" t="s">
        <v>582</v>
      </c>
      <c r="I301" s="5" t="s">
        <v>15</v>
      </c>
    </row>
    <row r="302" spans="1:9" x14ac:dyDescent="0.25">
      <c r="A302" s="121">
        <v>42902</v>
      </c>
      <c r="B302" s="90" t="s">
        <v>583</v>
      </c>
      <c r="C302" s="90" t="s">
        <v>10</v>
      </c>
      <c r="D302" s="90" t="s">
        <v>23</v>
      </c>
      <c r="E302" s="90">
        <v>30000</v>
      </c>
      <c r="F302" s="90" t="s">
        <v>28</v>
      </c>
      <c r="G302" s="5" t="s">
        <v>19</v>
      </c>
      <c r="H302" s="5" t="s">
        <v>548</v>
      </c>
      <c r="I302" s="5" t="s">
        <v>15</v>
      </c>
    </row>
    <row r="303" spans="1:9" x14ac:dyDescent="0.25">
      <c r="A303" s="121">
        <v>42902</v>
      </c>
      <c r="B303" s="90" t="s">
        <v>201</v>
      </c>
      <c r="C303" s="90" t="s">
        <v>10</v>
      </c>
      <c r="D303" s="90" t="s">
        <v>23</v>
      </c>
      <c r="E303" s="90">
        <v>8000</v>
      </c>
      <c r="F303" s="4" t="s">
        <v>330</v>
      </c>
      <c r="G303" s="5" t="s">
        <v>19</v>
      </c>
      <c r="H303" s="5" t="s">
        <v>540</v>
      </c>
      <c r="I303" s="5" t="s">
        <v>15</v>
      </c>
    </row>
    <row r="304" spans="1:9" x14ac:dyDescent="0.25">
      <c r="A304" s="120">
        <v>42902</v>
      </c>
      <c r="B304" s="8" t="s">
        <v>332</v>
      </c>
      <c r="C304" s="8" t="s">
        <v>10</v>
      </c>
      <c r="D304" s="8" t="s">
        <v>23</v>
      </c>
      <c r="E304" s="8">
        <v>21000</v>
      </c>
      <c r="F304" s="8" t="s">
        <v>18</v>
      </c>
      <c r="G304" s="5" t="s">
        <v>19</v>
      </c>
      <c r="H304" s="5" t="s">
        <v>26</v>
      </c>
      <c r="I304" s="5" t="s">
        <v>15</v>
      </c>
    </row>
    <row r="305" spans="1:9" x14ac:dyDescent="0.25">
      <c r="A305" s="120">
        <v>42902</v>
      </c>
      <c r="B305" s="8" t="s">
        <v>25</v>
      </c>
      <c r="C305" s="8" t="s">
        <v>10</v>
      </c>
      <c r="D305" s="8" t="s">
        <v>23</v>
      </c>
      <c r="E305" s="8">
        <v>16000</v>
      </c>
      <c r="F305" s="8" t="s">
        <v>252</v>
      </c>
      <c r="G305" s="5" t="s">
        <v>19</v>
      </c>
      <c r="H305" s="90" t="s">
        <v>491</v>
      </c>
      <c r="I305" s="5" t="s">
        <v>15</v>
      </c>
    </row>
    <row r="306" spans="1:9" x14ac:dyDescent="0.25">
      <c r="A306" s="121">
        <v>42902</v>
      </c>
      <c r="B306" s="8" t="s">
        <v>337</v>
      </c>
      <c r="C306" s="90" t="s">
        <v>10</v>
      </c>
      <c r="D306" s="90" t="s">
        <v>152</v>
      </c>
      <c r="E306" s="90">
        <v>10000</v>
      </c>
      <c r="F306" s="90" t="s">
        <v>153</v>
      </c>
      <c r="G306" s="5" t="s">
        <v>19</v>
      </c>
      <c r="H306" s="5" t="s">
        <v>491</v>
      </c>
      <c r="I306" s="5" t="s">
        <v>15</v>
      </c>
    </row>
    <row r="307" spans="1:9" x14ac:dyDescent="0.25">
      <c r="A307" s="121">
        <v>42902</v>
      </c>
      <c r="B307" s="8" t="s">
        <v>352</v>
      </c>
      <c r="C307" s="90" t="s">
        <v>138</v>
      </c>
      <c r="D307" s="90" t="s">
        <v>152</v>
      </c>
      <c r="E307" s="89">
        <v>100000</v>
      </c>
      <c r="F307" s="90" t="s">
        <v>153</v>
      </c>
      <c r="G307" s="5" t="s">
        <v>19</v>
      </c>
      <c r="H307" s="90" t="s">
        <v>505</v>
      </c>
      <c r="I307" s="5" t="s">
        <v>15</v>
      </c>
    </row>
    <row r="308" spans="1:9" x14ac:dyDescent="0.25">
      <c r="A308" s="121">
        <v>42902</v>
      </c>
      <c r="B308" s="8" t="s">
        <v>353</v>
      </c>
      <c r="C308" s="90" t="s">
        <v>138</v>
      </c>
      <c r="D308" s="90" t="s">
        <v>152</v>
      </c>
      <c r="E308" s="89">
        <v>100000</v>
      </c>
      <c r="F308" s="90" t="s">
        <v>153</v>
      </c>
      <c r="G308" s="5" t="s">
        <v>19</v>
      </c>
      <c r="H308" s="90" t="s">
        <v>508</v>
      </c>
      <c r="I308" s="5" t="s">
        <v>15</v>
      </c>
    </row>
    <row r="309" spans="1:9" x14ac:dyDescent="0.25">
      <c r="A309" s="121">
        <v>42902</v>
      </c>
      <c r="B309" s="8" t="s">
        <v>354</v>
      </c>
      <c r="C309" s="90" t="s">
        <v>138</v>
      </c>
      <c r="D309" s="90" t="s">
        <v>152</v>
      </c>
      <c r="E309" s="89">
        <v>100000</v>
      </c>
      <c r="F309" s="90" t="s">
        <v>153</v>
      </c>
      <c r="G309" s="5" t="s">
        <v>19</v>
      </c>
      <c r="H309" s="90" t="s">
        <v>509</v>
      </c>
      <c r="I309" s="5" t="s">
        <v>15</v>
      </c>
    </row>
    <row r="310" spans="1:9" x14ac:dyDescent="0.25">
      <c r="A310" s="121">
        <v>42902</v>
      </c>
      <c r="B310" s="8" t="s">
        <v>355</v>
      </c>
      <c r="C310" s="90" t="s">
        <v>138</v>
      </c>
      <c r="D310" s="90" t="s">
        <v>152</v>
      </c>
      <c r="E310" s="89">
        <v>100000</v>
      </c>
      <c r="F310" s="90" t="s">
        <v>153</v>
      </c>
      <c r="G310" s="5" t="s">
        <v>19</v>
      </c>
      <c r="H310" s="90" t="s">
        <v>510</v>
      </c>
      <c r="I310" s="5" t="s">
        <v>15</v>
      </c>
    </row>
    <row r="311" spans="1:9" x14ac:dyDescent="0.25">
      <c r="A311" s="121">
        <v>42902</v>
      </c>
      <c r="B311" s="8" t="s">
        <v>356</v>
      </c>
      <c r="C311" s="90" t="s">
        <v>138</v>
      </c>
      <c r="D311" s="90" t="s">
        <v>152</v>
      </c>
      <c r="E311" s="89">
        <v>100000</v>
      </c>
      <c r="F311" s="90" t="s">
        <v>153</v>
      </c>
      <c r="G311" s="5" t="s">
        <v>19</v>
      </c>
      <c r="H311" s="90" t="s">
        <v>511</v>
      </c>
      <c r="I311" s="5" t="s">
        <v>15</v>
      </c>
    </row>
    <row r="312" spans="1:9" x14ac:dyDescent="0.25">
      <c r="A312" s="121">
        <v>42902</v>
      </c>
      <c r="B312" s="8" t="s">
        <v>357</v>
      </c>
      <c r="C312" s="90" t="s">
        <v>138</v>
      </c>
      <c r="D312" s="90" t="s">
        <v>152</v>
      </c>
      <c r="E312" s="89">
        <v>100000</v>
      </c>
      <c r="F312" s="90" t="s">
        <v>153</v>
      </c>
      <c r="G312" s="5" t="s">
        <v>19</v>
      </c>
      <c r="H312" s="90" t="s">
        <v>512</v>
      </c>
      <c r="I312" s="5" t="s">
        <v>15</v>
      </c>
    </row>
    <row r="313" spans="1:9" x14ac:dyDescent="0.25">
      <c r="A313" s="121">
        <v>42902</v>
      </c>
      <c r="B313" s="8" t="s">
        <v>358</v>
      </c>
      <c r="C313" s="90" t="s">
        <v>138</v>
      </c>
      <c r="D313" s="90" t="s">
        <v>152</v>
      </c>
      <c r="E313" s="89">
        <v>100000</v>
      </c>
      <c r="F313" s="90" t="s">
        <v>153</v>
      </c>
      <c r="G313" s="5" t="s">
        <v>19</v>
      </c>
      <c r="H313" s="90" t="s">
        <v>506</v>
      </c>
      <c r="I313" s="5" t="s">
        <v>15</v>
      </c>
    </row>
    <row r="314" spans="1:9" x14ac:dyDescent="0.25">
      <c r="A314" s="121">
        <v>42902</v>
      </c>
      <c r="B314" s="8" t="s">
        <v>359</v>
      </c>
      <c r="C314" s="90" t="s">
        <v>138</v>
      </c>
      <c r="D314" s="90" t="s">
        <v>152</v>
      </c>
      <c r="E314" s="89">
        <v>100000</v>
      </c>
      <c r="F314" s="90" t="s">
        <v>153</v>
      </c>
      <c r="G314" s="5" t="s">
        <v>19</v>
      </c>
      <c r="H314" s="90" t="s">
        <v>507</v>
      </c>
      <c r="I314" s="5" t="s">
        <v>15</v>
      </c>
    </row>
    <row r="315" spans="1:9" x14ac:dyDescent="0.25">
      <c r="A315" s="121">
        <v>42902</v>
      </c>
      <c r="B315" s="8" t="s">
        <v>360</v>
      </c>
      <c r="C315" s="90" t="s">
        <v>138</v>
      </c>
      <c r="D315" s="90" t="s">
        <v>152</v>
      </c>
      <c r="E315" s="89">
        <v>100000</v>
      </c>
      <c r="F315" s="90" t="s">
        <v>153</v>
      </c>
      <c r="G315" s="5" t="s">
        <v>19</v>
      </c>
      <c r="H315" s="90" t="s">
        <v>513</v>
      </c>
      <c r="I315" s="5" t="s">
        <v>15</v>
      </c>
    </row>
    <row r="316" spans="1:9" x14ac:dyDescent="0.25">
      <c r="A316" s="121">
        <v>42902</v>
      </c>
      <c r="B316" s="8" t="s">
        <v>361</v>
      </c>
      <c r="C316" s="90" t="s">
        <v>138</v>
      </c>
      <c r="D316" s="90" t="s">
        <v>152</v>
      </c>
      <c r="E316" s="89">
        <v>100000</v>
      </c>
      <c r="F316" s="90" t="s">
        <v>153</v>
      </c>
      <c r="G316" s="5" t="s">
        <v>19</v>
      </c>
      <c r="H316" s="90" t="s">
        <v>107</v>
      </c>
      <c r="I316" s="5" t="s">
        <v>15</v>
      </c>
    </row>
    <row r="317" spans="1:9" x14ac:dyDescent="0.25">
      <c r="A317" s="121">
        <v>42902</v>
      </c>
      <c r="B317" s="8" t="s">
        <v>362</v>
      </c>
      <c r="C317" s="90" t="s">
        <v>138</v>
      </c>
      <c r="D317" s="90" t="s">
        <v>152</v>
      </c>
      <c r="E317" s="89">
        <v>100000</v>
      </c>
      <c r="F317" s="90" t="s">
        <v>153</v>
      </c>
      <c r="G317" s="5" t="s">
        <v>19</v>
      </c>
      <c r="H317" s="90" t="s">
        <v>514</v>
      </c>
      <c r="I317" s="5" t="s">
        <v>15</v>
      </c>
    </row>
    <row r="318" spans="1:9" x14ac:dyDescent="0.25">
      <c r="A318" s="121">
        <v>42902</v>
      </c>
      <c r="B318" s="8" t="s">
        <v>363</v>
      </c>
      <c r="C318" s="90" t="s">
        <v>138</v>
      </c>
      <c r="D318" s="90" t="s">
        <v>152</v>
      </c>
      <c r="E318" s="89">
        <v>100000</v>
      </c>
      <c r="F318" s="90" t="s">
        <v>153</v>
      </c>
      <c r="G318" s="5" t="s">
        <v>19</v>
      </c>
      <c r="H318" s="90" t="s">
        <v>83</v>
      </c>
      <c r="I318" s="5" t="s">
        <v>15</v>
      </c>
    </row>
    <row r="319" spans="1:9" x14ac:dyDescent="0.25">
      <c r="A319" s="121">
        <v>42902</v>
      </c>
      <c r="B319" s="8" t="s">
        <v>364</v>
      </c>
      <c r="C319" s="90" t="s">
        <v>138</v>
      </c>
      <c r="D319" s="90" t="s">
        <v>152</v>
      </c>
      <c r="E319" s="89">
        <v>100000</v>
      </c>
      <c r="F319" s="90" t="s">
        <v>153</v>
      </c>
      <c r="G319" s="5" t="s">
        <v>19</v>
      </c>
      <c r="H319" s="90" t="s">
        <v>515</v>
      </c>
      <c r="I319" s="5" t="s">
        <v>15</v>
      </c>
    </row>
    <row r="320" spans="1:9" x14ac:dyDescent="0.25">
      <c r="A320" s="121">
        <v>42902</v>
      </c>
      <c r="B320" s="8" t="s">
        <v>365</v>
      </c>
      <c r="C320" s="90" t="s">
        <v>10</v>
      </c>
      <c r="D320" s="90" t="s">
        <v>152</v>
      </c>
      <c r="E320" s="89">
        <v>30000</v>
      </c>
      <c r="F320" s="90" t="s">
        <v>153</v>
      </c>
      <c r="G320" s="5" t="s">
        <v>19</v>
      </c>
      <c r="H320" s="90" t="s">
        <v>415</v>
      </c>
      <c r="I320" s="5" t="s">
        <v>15</v>
      </c>
    </row>
    <row r="321" spans="1:9" x14ac:dyDescent="0.25">
      <c r="A321" s="121">
        <v>42902</v>
      </c>
      <c r="B321" s="90" t="s">
        <v>545</v>
      </c>
      <c r="C321" s="90" t="s">
        <v>10</v>
      </c>
      <c r="D321" s="90" t="s">
        <v>31</v>
      </c>
      <c r="E321" s="90">
        <v>18000</v>
      </c>
      <c r="F321" s="90" t="s">
        <v>37</v>
      </c>
      <c r="G321" s="5" t="s">
        <v>19</v>
      </c>
      <c r="H321" s="90" t="s">
        <v>544</v>
      </c>
      <c r="I321" s="5" t="s">
        <v>15</v>
      </c>
    </row>
    <row r="322" spans="1:9" x14ac:dyDescent="0.25">
      <c r="A322" s="121">
        <v>42902</v>
      </c>
      <c r="B322" s="90" t="s">
        <v>170</v>
      </c>
      <c r="C322" s="90" t="s">
        <v>10</v>
      </c>
      <c r="D322" s="90" t="s">
        <v>31</v>
      </c>
      <c r="E322" s="90">
        <v>10000</v>
      </c>
      <c r="F322" s="90" t="s">
        <v>37</v>
      </c>
      <c r="G322" s="5" t="s">
        <v>19</v>
      </c>
      <c r="H322" s="90" t="s">
        <v>133</v>
      </c>
      <c r="I322" s="5" t="s">
        <v>15</v>
      </c>
    </row>
    <row r="323" spans="1:9" x14ac:dyDescent="0.25">
      <c r="A323" s="121">
        <v>42902</v>
      </c>
      <c r="B323" s="90" t="s">
        <v>389</v>
      </c>
      <c r="C323" s="90" t="s">
        <v>113</v>
      </c>
      <c r="D323" s="90" t="s">
        <v>45</v>
      </c>
      <c r="E323" s="89">
        <v>110000</v>
      </c>
      <c r="F323" s="90" t="s">
        <v>46</v>
      </c>
      <c r="G323" s="5" t="s">
        <v>19</v>
      </c>
      <c r="H323" s="90" t="s">
        <v>390</v>
      </c>
      <c r="I323" s="90" t="s">
        <v>15</v>
      </c>
    </row>
    <row r="324" spans="1:9" x14ac:dyDescent="0.25">
      <c r="A324" s="121">
        <v>42902</v>
      </c>
      <c r="B324" s="90" t="s">
        <v>391</v>
      </c>
      <c r="C324" s="90" t="s">
        <v>35</v>
      </c>
      <c r="D324" s="90" t="s">
        <v>45</v>
      </c>
      <c r="E324" s="89">
        <v>400000</v>
      </c>
      <c r="F324" s="90" t="s">
        <v>46</v>
      </c>
      <c r="G324" s="5" t="s">
        <v>19</v>
      </c>
      <c r="H324" s="90" t="s">
        <v>392</v>
      </c>
      <c r="I324" s="90" t="s">
        <v>15</v>
      </c>
    </row>
    <row r="325" spans="1:9" x14ac:dyDescent="0.25">
      <c r="A325" s="121">
        <v>42902</v>
      </c>
      <c r="B325" s="90" t="s">
        <v>393</v>
      </c>
      <c r="C325" s="90" t="s">
        <v>375</v>
      </c>
      <c r="D325" s="90" t="s">
        <v>45</v>
      </c>
      <c r="E325" s="89">
        <v>40000</v>
      </c>
      <c r="F325" s="90" t="s">
        <v>46</v>
      </c>
      <c r="G325" s="5" t="s">
        <v>19</v>
      </c>
      <c r="H325" s="90" t="s">
        <v>394</v>
      </c>
      <c r="I325" s="90" t="s">
        <v>15</v>
      </c>
    </row>
    <row r="326" spans="1:9" x14ac:dyDescent="0.25">
      <c r="A326" s="121">
        <v>42902</v>
      </c>
      <c r="B326" s="90" t="s">
        <v>395</v>
      </c>
      <c r="C326" s="90" t="s">
        <v>10</v>
      </c>
      <c r="D326" s="90" t="s">
        <v>45</v>
      </c>
      <c r="E326" s="89">
        <v>150000</v>
      </c>
      <c r="F326" s="90" t="s">
        <v>46</v>
      </c>
      <c r="G326" s="5" t="s">
        <v>19</v>
      </c>
      <c r="H326" s="90" t="s">
        <v>396</v>
      </c>
      <c r="I326" s="90" t="s">
        <v>15</v>
      </c>
    </row>
    <row r="327" spans="1:9" x14ac:dyDescent="0.25">
      <c r="A327" s="121">
        <v>42902</v>
      </c>
      <c r="B327" s="90" t="s">
        <v>397</v>
      </c>
      <c r="C327" s="90" t="s">
        <v>375</v>
      </c>
      <c r="D327" s="90" t="s">
        <v>45</v>
      </c>
      <c r="E327" s="89">
        <v>1650000</v>
      </c>
      <c r="F327" s="90" t="s">
        <v>46</v>
      </c>
      <c r="G327" s="5" t="s">
        <v>19</v>
      </c>
      <c r="H327" s="90" t="s">
        <v>376</v>
      </c>
      <c r="I327" s="90" t="s">
        <v>15</v>
      </c>
    </row>
    <row r="328" spans="1:9" x14ac:dyDescent="0.25">
      <c r="A328" s="121">
        <v>42902</v>
      </c>
      <c r="B328" s="90" t="s">
        <v>398</v>
      </c>
      <c r="C328" s="90" t="s">
        <v>10</v>
      </c>
      <c r="D328" s="90" t="s">
        <v>45</v>
      </c>
      <c r="E328" s="89">
        <v>400000</v>
      </c>
      <c r="F328" s="90" t="s">
        <v>46</v>
      </c>
      <c r="G328" s="5" t="s">
        <v>19</v>
      </c>
      <c r="H328" s="90" t="s">
        <v>376</v>
      </c>
      <c r="I328" s="90" t="s">
        <v>15</v>
      </c>
    </row>
    <row r="329" spans="1:9" x14ac:dyDescent="0.25">
      <c r="A329" s="121">
        <v>42902</v>
      </c>
      <c r="B329" s="8" t="s">
        <v>672</v>
      </c>
      <c r="C329" s="5" t="s">
        <v>39</v>
      </c>
      <c r="D329" s="90" t="s">
        <v>31</v>
      </c>
      <c r="E329" s="90">
        <v>100000</v>
      </c>
      <c r="F329" s="90" t="s">
        <v>276</v>
      </c>
      <c r="G329" s="5" t="s">
        <v>13</v>
      </c>
      <c r="H329" s="90" t="s">
        <v>675</v>
      </c>
      <c r="I329" s="5" t="s">
        <v>15</v>
      </c>
    </row>
    <row r="330" spans="1:9" x14ac:dyDescent="0.25">
      <c r="A330" s="121">
        <v>42903</v>
      </c>
      <c r="B330" s="90" t="s">
        <v>399</v>
      </c>
      <c r="C330" s="90" t="s">
        <v>113</v>
      </c>
      <c r="D330" s="90" t="s">
        <v>45</v>
      </c>
      <c r="E330" s="89">
        <v>110000</v>
      </c>
      <c r="F330" s="90" t="s">
        <v>46</v>
      </c>
      <c r="G330" s="5" t="s">
        <v>19</v>
      </c>
      <c r="H330" s="90" t="s">
        <v>400</v>
      </c>
      <c r="I330" s="90" t="s">
        <v>15</v>
      </c>
    </row>
    <row r="331" spans="1:9" x14ac:dyDescent="0.25">
      <c r="A331" s="121">
        <v>42903</v>
      </c>
      <c r="B331" s="90" t="s">
        <v>401</v>
      </c>
      <c r="C331" s="90" t="s">
        <v>375</v>
      </c>
      <c r="D331" s="90" t="s">
        <v>45</v>
      </c>
      <c r="E331" s="89">
        <v>200000</v>
      </c>
      <c r="F331" s="90" t="s">
        <v>46</v>
      </c>
      <c r="G331" s="5" t="s">
        <v>19</v>
      </c>
      <c r="H331" s="90" t="s">
        <v>402</v>
      </c>
      <c r="I331" s="90" t="s">
        <v>15</v>
      </c>
    </row>
    <row r="332" spans="1:9" x14ac:dyDescent="0.25">
      <c r="A332" s="121">
        <v>42903</v>
      </c>
      <c r="B332" s="90" t="s">
        <v>403</v>
      </c>
      <c r="C332" s="90" t="s">
        <v>113</v>
      </c>
      <c r="D332" s="90" t="s">
        <v>45</v>
      </c>
      <c r="E332" s="89">
        <v>50000</v>
      </c>
      <c r="F332" s="90" t="s">
        <v>46</v>
      </c>
      <c r="G332" s="5" t="s">
        <v>19</v>
      </c>
      <c r="H332" s="90" t="s">
        <v>79</v>
      </c>
      <c r="I332" s="90" t="s">
        <v>15</v>
      </c>
    </row>
    <row r="333" spans="1:9" x14ac:dyDescent="0.25">
      <c r="A333" s="121">
        <v>42903</v>
      </c>
      <c r="B333" s="90" t="s">
        <v>404</v>
      </c>
      <c r="C333" s="90" t="s">
        <v>113</v>
      </c>
      <c r="D333" s="90" t="s">
        <v>45</v>
      </c>
      <c r="E333" s="89">
        <v>45000</v>
      </c>
      <c r="F333" s="90" t="s">
        <v>46</v>
      </c>
      <c r="G333" s="5" t="s">
        <v>19</v>
      </c>
      <c r="H333" s="90" t="s">
        <v>405</v>
      </c>
      <c r="I333" s="90" t="s">
        <v>15</v>
      </c>
    </row>
    <row r="334" spans="1:9" x14ac:dyDescent="0.25">
      <c r="A334" s="121">
        <v>42903</v>
      </c>
      <c r="B334" s="90" t="s">
        <v>406</v>
      </c>
      <c r="C334" s="90" t="s">
        <v>375</v>
      </c>
      <c r="D334" s="90" t="s">
        <v>45</v>
      </c>
      <c r="E334" s="89">
        <v>150000</v>
      </c>
      <c r="F334" s="90" t="s">
        <v>46</v>
      </c>
      <c r="G334" s="5" t="s">
        <v>19</v>
      </c>
      <c r="H334" s="90" t="s">
        <v>407</v>
      </c>
      <c r="I334" s="90" t="s">
        <v>15</v>
      </c>
    </row>
    <row r="335" spans="1:9" x14ac:dyDescent="0.25">
      <c r="A335" s="121">
        <v>42903</v>
      </c>
      <c r="B335" s="90" t="s">
        <v>408</v>
      </c>
      <c r="C335" s="90" t="s">
        <v>375</v>
      </c>
      <c r="D335" s="90" t="s">
        <v>45</v>
      </c>
      <c r="E335" s="89">
        <v>60000</v>
      </c>
      <c r="F335" s="90" t="s">
        <v>46</v>
      </c>
      <c r="G335" s="5" t="s">
        <v>19</v>
      </c>
      <c r="H335" s="90" t="s">
        <v>409</v>
      </c>
      <c r="I335" s="90" t="s">
        <v>15</v>
      </c>
    </row>
    <row r="336" spans="1:9" x14ac:dyDescent="0.25">
      <c r="A336" s="121">
        <v>42903</v>
      </c>
      <c r="B336" s="90" t="s">
        <v>410</v>
      </c>
      <c r="C336" s="90" t="s">
        <v>375</v>
      </c>
      <c r="D336" s="90" t="s">
        <v>45</v>
      </c>
      <c r="E336" s="89">
        <v>20000</v>
      </c>
      <c r="F336" s="90" t="s">
        <v>46</v>
      </c>
      <c r="G336" s="5" t="s">
        <v>19</v>
      </c>
      <c r="H336" s="90" t="s">
        <v>411</v>
      </c>
      <c r="I336" s="90" t="s">
        <v>15</v>
      </c>
    </row>
    <row r="337" spans="1:9" x14ac:dyDescent="0.25">
      <c r="A337" s="121">
        <v>42903</v>
      </c>
      <c r="B337" s="8" t="s">
        <v>672</v>
      </c>
      <c r="C337" s="5" t="s">
        <v>39</v>
      </c>
      <c r="D337" s="90" t="s">
        <v>31</v>
      </c>
      <c r="E337" s="90">
        <v>100000</v>
      </c>
      <c r="F337" s="90" t="s">
        <v>276</v>
      </c>
      <c r="G337" s="5" t="s">
        <v>13</v>
      </c>
      <c r="H337" s="90" t="s">
        <v>676</v>
      </c>
      <c r="I337" s="5" t="s">
        <v>15</v>
      </c>
    </row>
    <row r="338" spans="1:9" x14ac:dyDescent="0.25">
      <c r="A338" s="121">
        <v>42904</v>
      </c>
      <c r="B338" s="8" t="s">
        <v>672</v>
      </c>
      <c r="C338" s="5" t="s">
        <v>39</v>
      </c>
      <c r="D338" s="90" t="s">
        <v>31</v>
      </c>
      <c r="E338" s="90">
        <v>100000</v>
      </c>
      <c r="F338" s="90" t="s">
        <v>276</v>
      </c>
      <c r="G338" s="5" t="s">
        <v>13</v>
      </c>
      <c r="H338" s="90" t="s">
        <v>677</v>
      </c>
      <c r="I338" s="5" t="s">
        <v>15</v>
      </c>
    </row>
    <row r="339" spans="1:9" x14ac:dyDescent="0.25">
      <c r="A339" s="121">
        <v>42905</v>
      </c>
      <c r="B339" s="90" t="s">
        <v>201</v>
      </c>
      <c r="C339" s="90" t="s">
        <v>1028</v>
      </c>
      <c r="D339" s="90" t="s">
        <v>23</v>
      </c>
      <c r="E339" s="90">
        <v>8000</v>
      </c>
      <c r="F339" s="90" t="s">
        <v>330</v>
      </c>
      <c r="G339" s="5" t="s">
        <v>13</v>
      </c>
      <c r="H339" s="5" t="s">
        <v>540</v>
      </c>
      <c r="I339" s="90" t="s">
        <v>15</v>
      </c>
    </row>
    <row r="340" spans="1:9" x14ac:dyDescent="0.25">
      <c r="A340" s="121">
        <v>42905</v>
      </c>
      <c r="B340" s="90" t="s">
        <v>868</v>
      </c>
      <c r="C340" s="90" t="s">
        <v>10</v>
      </c>
      <c r="D340" s="90" t="s">
        <v>23</v>
      </c>
      <c r="E340" s="90">
        <v>10000</v>
      </c>
      <c r="F340" s="90" t="s">
        <v>28</v>
      </c>
      <c r="G340" s="5" t="s">
        <v>13</v>
      </c>
      <c r="H340" s="5" t="s">
        <v>131</v>
      </c>
      <c r="I340" s="90" t="s">
        <v>15</v>
      </c>
    </row>
    <row r="341" spans="1:9" x14ac:dyDescent="0.25">
      <c r="A341" s="121">
        <v>42905</v>
      </c>
      <c r="B341" s="90" t="s">
        <v>869</v>
      </c>
      <c r="C341" s="90" t="s">
        <v>10</v>
      </c>
      <c r="D341" s="90" t="s">
        <v>23</v>
      </c>
      <c r="E341" s="90">
        <v>17500</v>
      </c>
      <c r="F341" s="90" t="s">
        <v>28</v>
      </c>
      <c r="G341" s="5" t="s">
        <v>13</v>
      </c>
      <c r="H341" s="5" t="s">
        <v>537</v>
      </c>
      <c r="I341" s="90" t="s">
        <v>15</v>
      </c>
    </row>
    <row r="342" spans="1:9" x14ac:dyDescent="0.25">
      <c r="A342" s="121">
        <v>42905</v>
      </c>
      <c r="B342" s="90" t="s">
        <v>907</v>
      </c>
      <c r="C342" s="90" t="s">
        <v>10</v>
      </c>
      <c r="D342" s="90" t="s">
        <v>23</v>
      </c>
      <c r="E342" s="90">
        <v>80000</v>
      </c>
      <c r="F342" s="90" t="s">
        <v>28</v>
      </c>
      <c r="G342" s="5" t="s">
        <v>13</v>
      </c>
      <c r="H342" s="5" t="s">
        <v>134</v>
      </c>
      <c r="I342" s="90" t="s">
        <v>15</v>
      </c>
    </row>
    <row r="343" spans="1:9" x14ac:dyDescent="0.25">
      <c r="A343" s="121">
        <v>42905</v>
      </c>
      <c r="B343" s="90" t="s">
        <v>912</v>
      </c>
      <c r="C343" s="90" t="s">
        <v>113</v>
      </c>
      <c r="D343" s="90" t="s">
        <v>45</v>
      </c>
      <c r="E343" s="90">
        <v>20000</v>
      </c>
      <c r="F343" s="90" t="s">
        <v>28</v>
      </c>
      <c r="G343" s="5" t="s">
        <v>13</v>
      </c>
      <c r="H343" s="5" t="s">
        <v>914</v>
      </c>
      <c r="I343" s="90" t="s">
        <v>15</v>
      </c>
    </row>
    <row r="344" spans="1:9" x14ac:dyDescent="0.25">
      <c r="A344" s="121">
        <v>42905</v>
      </c>
      <c r="B344" s="90" t="s">
        <v>328</v>
      </c>
      <c r="C344" s="8" t="s">
        <v>10</v>
      </c>
      <c r="D344" s="90" t="s">
        <v>23</v>
      </c>
      <c r="E344" s="90">
        <v>30000</v>
      </c>
      <c r="F344" s="90" t="s">
        <v>28</v>
      </c>
      <c r="G344" s="5" t="s">
        <v>13</v>
      </c>
      <c r="H344" s="5" t="s">
        <v>560</v>
      </c>
      <c r="I344" s="90" t="s">
        <v>15</v>
      </c>
    </row>
    <row r="345" spans="1:9" x14ac:dyDescent="0.25">
      <c r="A345" s="120">
        <v>42905</v>
      </c>
      <c r="B345" s="8" t="s">
        <v>602</v>
      </c>
      <c r="C345" s="8" t="s">
        <v>10</v>
      </c>
      <c r="D345" s="8" t="s">
        <v>23</v>
      </c>
      <c r="E345" s="8">
        <v>3000</v>
      </c>
      <c r="F345" s="8" t="s">
        <v>18</v>
      </c>
      <c r="G345" s="5" t="s">
        <v>13</v>
      </c>
      <c r="H345" s="5" t="s">
        <v>935</v>
      </c>
      <c r="I345" s="90" t="s">
        <v>15</v>
      </c>
    </row>
    <row r="346" spans="1:9" x14ac:dyDescent="0.25">
      <c r="A346" s="120">
        <v>42905</v>
      </c>
      <c r="B346" s="8" t="s">
        <v>603</v>
      </c>
      <c r="C346" s="8" t="s">
        <v>10</v>
      </c>
      <c r="D346" s="8" t="s">
        <v>23</v>
      </c>
      <c r="E346" s="8">
        <v>180000</v>
      </c>
      <c r="F346" s="8" t="s">
        <v>18</v>
      </c>
      <c r="G346" s="5" t="s">
        <v>13</v>
      </c>
      <c r="H346" s="5" t="s">
        <v>946</v>
      </c>
      <c r="I346" s="90" t="s">
        <v>15</v>
      </c>
    </row>
    <row r="347" spans="1:9" x14ac:dyDescent="0.25">
      <c r="A347" s="120">
        <v>42905</v>
      </c>
      <c r="B347" s="8" t="s">
        <v>604</v>
      </c>
      <c r="C347" s="5" t="s">
        <v>39</v>
      </c>
      <c r="D347" s="8" t="s">
        <v>23</v>
      </c>
      <c r="E347" s="4">
        <v>100000</v>
      </c>
      <c r="F347" s="8" t="s">
        <v>18</v>
      </c>
      <c r="G347" s="5" t="s">
        <v>13</v>
      </c>
      <c r="H347" s="5" t="s">
        <v>941</v>
      </c>
      <c r="I347" s="90" t="s">
        <v>15</v>
      </c>
    </row>
    <row r="348" spans="1:9" x14ac:dyDescent="0.25">
      <c r="A348" s="120">
        <v>42905</v>
      </c>
      <c r="B348" s="8" t="s">
        <v>605</v>
      </c>
      <c r="C348" s="5" t="s">
        <v>39</v>
      </c>
      <c r="D348" s="8" t="s">
        <v>23</v>
      </c>
      <c r="E348" s="8">
        <v>100000</v>
      </c>
      <c r="F348" s="8" t="s">
        <v>18</v>
      </c>
      <c r="G348" s="5" t="s">
        <v>13</v>
      </c>
      <c r="H348" s="5" t="s">
        <v>941</v>
      </c>
      <c r="I348" s="90" t="s">
        <v>15</v>
      </c>
    </row>
    <row r="349" spans="1:9" x14ac:dyDescent="0.25">
      <c r="A349" s="120">
        <v>42905</v>
      </c>
      <c r="B349" s="8" t="s">
        <v>606</v>
      </c>
      <c r="C349" s="8" t="s">
        <v>10</v>
      </c>
      <c r="D349" s="8" t="s">
        <v>23</v>
      </c>
      <c r="E349" s="8">
        <v>2000</v>
      </c>
      <c r="F349" s="8" t="s">
        <v>18</v>
      </c>
      <c r="G349" s="5" t="s">
        <v>13</v>
      </c>
      <c r="H349" s="5" t="s">
        <v>548</v>
      </c>
      <c r="I349" s="90" t="s">
        <v>15</v>
      </c>
    </row>
    <row r="350" spans="1:9" x14ac:dyDescent="0.25">
      <c r="A350" s="120">
        <v>42905</v>
      </c>
      <c r="B350" s="8" t="s">
        <v>607</v>
      </c>
      <c r="C350" s="8" t="s">
        <v>10</v>
      </c>
      <c r="D350" s="8" t="s">
        <v>23</v>
      </c>
      <c r="E350" s="8">
        <v>3000</v>
      </c>
      <c r="F350" s="8" t="s">
        <v>18</v>
      </c>
      <c r="G350" s="5" t="s">
        <v>13</v>
      </c>
      <c r="H350" s="5" t="s">
        <v>936</v>
      </c>
      <c r="I350" s="90" t="s">
        <v>15</v>
      </c>
    </row>
    <row r="351" spans="1:9" x14ac:dyDescent="0.25">
      <c r="A351" s="120">
        <v>42905</v>
      </c>
      <c r="B351" s="8" t="s">
        <v>944</v>
      </c>
      <c r="C351" s="8" t="s">
        <v>10</v>
      </c>
      <c r="D351" s="8" t="s">
        <v>23</v>
      </c>
      <c r="E351" s="8">
        <v>15000</v>
      </c>
      <c r="F351" s="8" t="s">
        <v>18</v>
      </c>
      <c r="G351" s="5" t="s">
        <v>13</v>
      </c>
      <c r="H351" s="5" t="s">
        <v>943</v>
      </c>
      <c r="I351" s="90" t="s">
        <v>15</v>
      </c>
    </row>
    <row r="352" spans="1:9" x14ac:dyDescent="0.25">
      <c r="A352" s="120">
        <v>42905</v>
      </c>
      <c r="B352" s="8" t="s">
        <v>608</v>
      </c>
      <c r="C352" s="8" t="s">
        <v>10</v>
      </c>
      <c r="D352" s="8" t="s">
        <v>23</v>
      </c>
      <c r="E352" s="8">
        <v>4000</v>
      </c>
      <c r="F352" s="8" t="s">
        <v>18</v>
      </c>
      <c r="G352" s="5" t="s">
        <v>13</v>
      </c>
      <c r="H352" s="5" t="s">
        <v>396</v>
      </c>
      <c r="I352" s="90" t="s">
        <v>15</v>
      </c>
    </row>
    <row r="353" spans="1:9" x14ac:dyDescent="0.25">
      <c r="A353" s="120">
        <v>42905</v>
      </c>
      <c r="B353" s="8" t="s">
        <v>25</v>
      </c>
      <c r="C353" s="8" t="s">
        <v>10</v>
      </c>
      <c r="D353" s="8" t="s">
        <v>23</v>
      </c>
      <c r="E353" s="8">
        <v>16000</v>
      </c>
      <c r="F353" s="8" t="s">
        <v>624</v>
      </c>
      <c r="G353" s="5" t="s">
        <v>13</v>
      </c>
      <c r="H353" s="90" t="s">
        <v>491</v>
      </c>
      <c r="I353" s="5" t="s">
        <v>15</v>
      </c>
    </row>
    <row r="354" spans="1:9" x14ac:dyDescent="0.25">
      <c r="A354" s="120">
        <v>42905</v>
      </c>
      <c r="B354" s="8" t="s">
        <v>625</v>
      </c>
      <c r="C354" s="8" t="s">
        <v>10</v>
      </c>
      <c r="D354" s="8" t="s">
        <v>23</v>
      </c>
      <c r="E354" s="8">
        <v>30000</v>
      </c>
      <c r="F354" s="8" t="s">
        <v>624</v>
      </c>
      <c r="G354" s="5" t="s">
        <v>13</v>
      </c>
      <c r="H354" s="90" t="s">
        <v>916</v>
      </c>
      <c r="I354" s="5" t="s">
        <v>15</v>
      </c>
    </row>
    <row r="355" spans="1:9" x14ac:dyDescent="0.25">
      <c r="A355" s="121">
        <v>42905</v>
      </c>
      <c r="B355" s="90" t="s">
        <v>626</v>
      </c>
      <c r="C355" s="90" t="s">
        <v>10</v>
      </c>
      <c r="D355" s="90" t="s">
        <v>31</v>
      </c>
      <c r="E355" s="90">
        <v>65000</v>
      </c>
      <c r="F355" s="90" t="s">
        <v>130</v>
      </c>
      <c r="G355" s="5" t="s">
        <v>13</v>
      </c>
      <c r="H355" s="90" t="s">
        <v>148</v>
      </c>
      <c r="I355" s="5" t="s">
        <v>15</v>
      </c>
    </row>
    <row r="356" spans="1:9" x14ac:dyDescent="0.25">
      <c r="A356" s="121">
        <v>42905</v>
      </c>
      <c r="B356" s="90" t="s">
        <v>632</v>
      </c>
      <c r="C356" s="90" t="s">
        <v>10</v>
      </c>
      <c r="D356" s="90" t="s">
        <v>31</v>
      </c>
      <c r="E356" s="90">
        <v>15000</v>
      </c>
      <c r="F356" s="90" t="s">
        <v>130</v>
      </c>
      <c r="G356" s="5" t="s">
        <v>13</v>
      </c>
      <c r="H356" s="90" t="s">
        <v>890</v>
      </c>
      <c r="I356" s="5" t="s">
        <v>15</v>
      </c>
    </row>
    <row r="357" spans="1:9" x14ac:dyDescent="0.25">
      <c r="A357" s="121">
        <v>42905</v>
      </c>
      <c r="B357" s="90" t="s">
        <v>629</v>
      </c>
      <c r="C357" s="90" t="s">
        <v>74</v>
      </c>
      <c r="D357" s="90" t="s">
        <v>31</v>
      </c>
      <c r="E357" s="90">
        <v>8000</v>
      </c>
      <c r="F357" s="90" t="s">
        <v>130</v>
      </c>
      <c r="G357" s="5" t="s">
        <v>13</v>
      </c>
      <c r="H357" s="90" t="s">
        <v>891</v>
      </c>
      <c r="I357" s="5" t="s">
        <v>15</v>
      </c>
    </row>
    <row r="358" spans="1:9" x14ac:dyDescent="0.25">
      <c r="A358" s="121">
        <v>42905</v>
      </c>
      <c r="B358" s="90" t="s">
        <v>168</v>
      </c>
      <c r="C358" s="90" t="s">
        <v>10</v>
      </c>
      <c r="D358" s="90" t="s">
        <v>31</v>
      </c>
      <c r="E358" s="90">
        <v>15000</v>
      </c>
      <c r="F358" s="90" t="s">
        <v>61</v>
      </c>
      <c r="G358" s="5" t="s">
        <v>13</v>
      </c>
      <c r="H358" s="90" t="s">
        <v>156</v>
      </c>
      <c r="I358" s="5" t="s">
        <v>15</v>
      </c>
    </row>
    <row r="359" spans="1:9" x14ac:dyDescent="0.25">
      <c r="A359" s="121">
        <v>42905</v>
      </c>
      <c r="B359" s="90" t="s">
        <v>925</v>
      </c>
      <c r="C359" s="90" t="s">
        <v>10</v>
      </c>
      <c r="D359" s="90" t="s">
        <v>31</v>
      </c>
      <c r="E359" s="90">
        <v>12000</v>
      </c>
      <c r="F359" s="90" t="s">
        <v>61</v>
      </c>
      <c r="G359" s="5" t="s">
        <v>13</v>
      </c>
      <c r="H359" s="90" t="s">
        <v>964</v>
      </c>
      <c r="I359" s="5" t="s">
        <v>15</v>
      </c>
    </row>
    <row r="360" spans="1:9" x14ac:dyDescent="0.25">
      <c r="A360" s="121">
        <v>42905</v>
      </c>
      <c r="B360" s="90" t="s">
        <v>926</v>
      </c>
      <c r="C360" s="90" t="s">
        <v>10</v>
      </c>
      <c r="D360" s="90" t="s">
        <v>31</v>
      </c>
      <c r="E360" s="90">
        <v>5000</v>
      </c>
      <c r="F360" s="90" t="s">
        <v>61</v>
      </c>
      <c r="G360" s="5" t="s">
        <v>13</v>
      </c>
      <c r="H360" s="90" t="s">
        <v>965</v>
      </c>
      <c r="I360" s="5" t="s">
        <v>15</v>
      </c>
    </row>
    <row r="361" spans="1:9" x14ac:dyDescent="0.25">
      <c r="A361" s="121">
        <v>42905</v>
      </c>
      <c r="B361" s="90" t="s">
        <v>170</v>
      </c>
      <c r="C361" s="90" t="s">
        <v>10</v>
      </c>
      <c r="D361" s="90" t="s">
        <v>31</v>
      </c>
      <c r="E361" s="90">
        <v>10000</v>
      </c>
      <c r="F361" s="90" t="s">
        <v>37</v>
      </c>
      <c r="G361" s="5" t="s">
        <v>13</v>
      </c>
      <c r="H361" s="90" t="s">
        <v>169</v>
      </c>
      <c r="I361" s="5" t="s">
        <v>15</v>
      </c>
    </row>
    <row r="362" spans="1:9" x14ac:dyDescent="0.25">
      <c r="A362" s="121">
        <v>42905</v>
      </c>
      <c r="B362" s="90" t="s">
        <v>166</v>
      </c>
      <c r="C362" s="90" t="s">
        <v>10</v>
      </c>
      <c r="D362" s="90" t="s">
        <v>31</v>
      </c>
      <c r="E362" s="89">
        <v>15000</v>
      </c>
      <c r="F362" s="90" t="s">
        <v>32</v>
      </c>
      <c r="G362" s="5" t="s">
        <v>13</v>
      </c>
      <c r="H362" s="90" t="s">
        <v>171</v>
      </c>
      <c r="I362" s="5" t="s">
        <v>15</v>
      </c>
    </row>
    <row r="363" spans="1:9" x14ac:dyDescent="0.25">
      <c r="A363" s="121">
        <v>42905</v>
      </c>
      <c r="B363" s="90" t="s">
        <v>642</v>
      </c>
      <c r="C363" s="90" t="s">
        <v>10</v>
      </c>
      <c r="D363" s="90" t="s">
        <v>31</v>
      </c>
      <c r="E363" s="90">
        <v>13000</v>
      </c>
      <c r="F363" s="90" t="s">
        <v>32</v>
      </c>
      <c r="G363" s="5" t="s">
        <v>13</v>
      </c>
      <c r="H363" s="90" t="s">
        <v>870</v>
      </c>
      <c r="I363" s="5" t="s">
        <v>15</v>
      </c>
    </row>
    <row r="364" spans="1:9" x14ac:dyDescent="0.25">
      <c r="A364" s="121">
        <v>42905</v>
      </c>
      <c r="B364" s="90" t="s">
        <v>871</v>
      </c>
      <c r="C364" s="90" t="s">
        <v>643</v>
      </c>
      <c r="D364" s="90" t="s">
        <v>31</v>
      </c>
      <c r="E364" s="89">
        <v>5000</v>
      </c>
      <c r="F364" s="90" t="s">
        <v>32</v>
      </c>
      <c r="G364" s="5" t="s">
        <v>13</v>
      </c>
      <c r="H364" s="90" t="s">
        <v>872</v>
      </c>
      <c r="I364" s="5" t="s">
        <v>15</v>
      </c>
    </row>
    <row r="365" spans="1:9" x14ac:dyDescent="0.25">
      <c r="A365" s="121">
        <v>42905</v>
      </c>
      <c r="B365" s="8" t="s">
        <v>647</v>
      </c>
      <c r="C365" s="90" t="s">
        <v>10</v>
      </c>
      <c r="D365" s="90" t="s">
        <v>152</v>
      </c>
      <c r="E365" s="90">
        <v>10000</v>
      </c>
      <c r="F365" s="90" t="s">
        <v>153</v>
      </c>
      <c r="G365" s="5" t="s">
        <v>13</v>
      </c>
      <c r="H365" s="90" t="s">
        <v>947</v>
      </c>
      <c r="I365" s="5" t="s">
        <v>15</v>
      </c>
    </row>
    <row r="366" spans="1:9" x14ac:dyDescent="0.25">
      <c r="A366" s="121">
        <v>42905</v>
      </c>
      <c r="B366" s="8" t="s">
        <v>646</v>
      </c>
      <c r="C366" s="90" t="s">
        <v>10</v>
      </c>
      <c r="D366" s="90" t="s">
        <v>152</v>
      </c>
      <c r="E366" s="89">
        <v>40000</v>
      </c>
      <c r="F366" s="90" t="s">
        <v>153</v>
      </c>
      <c r="G366" s="5" t="s">
        <v>13</v>
      </c>
      <c r="H366" s="90" t="s">
        <v>557</v>
      </c>
      <c r="I366" s="5" t="s">
        <v>15</v>
      </c>
    </row>
    <row r="367" spans="1:9" x14ac:dyDescent="0.25">
      <c r="A367" s="121">
        <v>42905</v>
      </c>
      <c r="B367" s="8" t="s">
        <v>1050</v>
      </c>
      <c r="C367" s="90" t="s">
        <v>113</v>
      </c>
      <c r="D367" s="90" t="s">
        <v>45</v>
      </c>
      <c r="E367" s="90">
        <v>225000</v>
      </c>
      <c r="F367" s="90" t="s">
        <v>153</v>
      </c>
      <c r="G367" s="5" t="s">
        <v>13</v>
      </c>
      <c r="H367" s="90" t="s">
        <v>971</v>
      </c>
      <c r="I367" s="5" t="s">
        <v>15</v>
      </c>
    </row>
    <row r="368" spans="1:9" x14ac:dyDescent="0.25">
      <c r="A368" s="123">
        <v>42905</v>
      </c>
      <c r="B368" s="6" t="s">
        <v>703</v>
      </c>
      <c r="C368" s="8" t="s">
        <v>10</v>
      </c>
      <c r="D368" s="6" t="s">
        <v>45</v>
      </c>
      <c r="E368" s="4">
        <v>70000</v>
      </c>
      <c r="F368" s="124" t="s">
        <v>826</v>
      </c>
      <c r="G368" s="5" t="s">
        <v>13</v>
      </c>
      <c r="H368" s="90" t="s">
        <v>133</v>
      </c>
      <c r="I368" s="5" t="s">
        <v>15</v>
      </c>
    </row>
    <row r="369" spans="1:9" x14ac:dyDescent="0.25">
      <c r="A369" s="123">
        <v>42905</v>
      </c>
      <c r="B369" s="6" t="s">
        <v>704</v>
      </c>
      <c r="C369" s="8" t="s">
        <v>375</v>
      </c>
      <c r="D369" s="6" t="s">
        <v>45</v>
      </c>
      <c r="E369" s="7">
        <v>50000</v>
      </c>
      <c r="F369" s="124" t="s">
        <v>826</v>
      </c>
      <c r="G369" s="5" t="s">
        <v>13</v>
      </c>
      <c r="H369" s="90" t="s">
        <v>866</v>
      </c>
      <c r="I369" s="5" t="s">
        <v>15</v>
      </c>
    </row>
    <row r="370" spans="1:9" x14ac:dyDescent="0.25">
      <c r="A370" s="123">
        <v>42905</v>
      </c>
      <c r="B370" s="6" t="s">
        <v>717</v>
      </c>
      <c r="C370" s="8" t="s">
        <v>113</v>
      </c>
      <c r="D370" s="6" t="s">
        <v>45</v>
      </c>
      <c r="E370" s="7">
        <v>20000</v>
      </c>
      <c r="F370" s="124" t="s">
        <v>826</v>
      </c>
      <c r="G370" s="5" t="s">
        <v>19</v>
      </c>
      <c r="H370" s="90" t="s">
        <v>873</v>
      </c>
      <c r="I370" s="5" t="s">
        <v>15</v>
      </c>
    </row>
    <row r="371" spans="1:9" x14ac:dyDescent="0.25">
      <c r="A371" s="123">
        <v>42905</v>
      </c>
      <c r="B371" s="6" t="s">
        <v>718</v>
      </c>
      <c r="C371" s="8" t="s">
        <v>375</v>
      </c>
      <c r="D371" s="6" t="s">
        <v>45</v>
      </c>
      <c r="E371" s="7">
        <v>100000</v>
      </c>
      <c r="F371" s="124" t="s">
        <v>826</v>
      </c>
      <c r="G371" s="5" t="s">
        <v>13</v>
      </c>
      <c r="H371" s="90" t="s">
        <v>875</v>
      </c>
      <c r="I371" s="5" t="s">
        <v>15</v>
      </c>
    </row>
    <row r="372" spans="1:9" x14ac:dyDescent="0.25">
      <c r="A372" s="123">
        <v>42905</v>
      </c>
      <c r="B372" s="6" t="s">
        <v>719</v>
      </c>
      <c r="C372" s="8" t="s">
        <v>10</v>
      </c>
      <c r="D372" s="6" t="s">
        <v>45</v>
      </c>
      <c r="E372" s="7">
        <v>100000</v>
      </c>
      <c r="F372" s="124" t="s">
        <v>826</v>
      </c>
      <c r="G372" s="5" t="s">
        <v>13</v>
      </c>
      <c r="H372" s="90" t="s">
        <v>876</v>
      </c>
      <c r="I372" s="5" t="s">
        <v>15</v>
      </c>
    </row>
    <row r="373" spans="1:9" x14ac:dyDescent="0.25">
      <c r="A373" s="123">
        <v>42905</v>
      </c>
      <c r="B373" s="6" t="s">
        <v>723</v>
      </c>
      <c r="C373" s="8" t="s">
        <v>335</v>
      </c>
      <c r="D373" s="6" t="s">
        <v>913</v>
      </c>
      <c r="E373" s="7">
        <v>720000</v>
      </c>
      <c r="F373" s="124" t="s">
        <v>929</v>
      </c>
      <c r="G373" s="5" t="s">
        <v>19</v>
      </c>
      <c r="H373" s="90" t="s">
        <v>581</v>
      </c>
      <c r="I373" s="5" t="s">
        <v>15</v>
      </c>
    </row>
    <row r="374" spans="1:9" x14ac:dyDescent="0.25">
      <c r="A374" s="123">
        <v>42905</v>
      </c>
      <c r="B374" s="6" t="s">
        <v>867</v>
      </c>
      <c r="C374" s="8" t="s">
        <v>10</v>
      </c>
      <c r="D374" s="8" t="s">
        <v>11</v>
      </c>
      <c r="E374" s="7">
        <v>15000</v>
      </c>
      <c r="F374" s="124" t="s">
        <v>12</v>
      </c>
      <c r="G374" s="5" t="s">
        <v>13</v>
      </c>
      <c r="H374" s="90" t="s">
        <v>532</v>
      </c>
      <c r="I374" s="5" t="s">
        <v>15</v>
      </c>
    </row>
    <row r="375" spans="1:9" x14ac:dyDescent="0.25">
      <c r="A375" s="123">
        <v>42905</v>
      </c>
      <c r="B375" s="6" t="s">
        <v>706</v>
      </c>
      <c r="C375" s="8" t="s">
        <v>10</v>
      </c>
      <c r="D375" s="8" t="s">
        <v>11</v>
      </c>
      <c r="E375" s="7">
        <v>10000</v>
      </c>
      <c r="F375" s="124" t="s">
        <v>12</v>
      </c>
      <c r="G375" s="5" t="s">
        <v>13</v>
      </c>
      <c r="H375" s="90" t="s">
        <v>885</v>
      </c>
      <c r="I375" s="5" t="s">
        <v>15</v>
      </c>
    </row>
    <row r="376" spans="1:9" x14ac:dyDescent="0.25">
      <c r="A376" s="123">
        <v>42905</v>
      </c>
      <c r="B376" s="6" t="s">
        <v>725</v>
      </c>
      <c r="C376" s="8" t="s">
        <v>10</v>
      </c>
      <c r="D376" s="8" t="s">
        <v>11</v>
      </c>
      <c r="E376" s="7">
        <v>100000</v>
      </c>
      <c r="F376" s="124" t="s">
        <v>12</v>
      </c>
      <c r="G376" s="5" t="s">
        <v>13</v>
      </c>
      <c r="H376" s="90" t="s">
        <v>886</v>
      </c>
      <c r="I376" s="5" t="s">
        <v>15</v>
      </c>
    </row>
    <row r="377" spans="1:9" x14ac:dyDescent="0.25">
      <c r="A377" s="123">
        <v>42905</v>
      </c>
      <c r="B377" s="6" t="s">
        <v>726</v>
      </c>
      <c r="C377" s="8" t="s">
        <v>10</v>
      </c>
      <c r="D377" s="8" t="s">
        <v>11</v>
      </c>
      <c r="E377" s="7">
        <v>160000</v>
      </c>
      <c r="F377" s="124" t="s">
        <v>12</v>
      </c>
      <c r="G377" s="5" t="s">
        <v>13</v>
      </c>
      <c r="H377" s="90" t="s">
        <v>887</v>
      </c>
      <c r="I377" s="5" t="s">
        <v>15</v>
      </c>
    </row>
    <row r="378" spans="1:9" x14ac:dyDescent="0.25">
      <c r="A378" s="121">
        <v>42905</v>
      </c>
      <c r="B378" s="8" t="s">
        <v>672</v>
      </c>
      <c r="C378" s="5" t="s">
        <v>39</v>
      </c>
      <c r="D378" s="90" t="s">
        <v>31</v>
      </c>
      <c r="E378" s="90">
        <v>100000</v>
      </c>
      <c r="F378" s="90" t="s">
        <v>276</v>
      </c>
      <c r="G378" s="5" t="s">
        <v>13</v>
      </c>
      <c r="H378" s="90" t="s">
        <v>678</v>
      </c>
      <c r="I378" s="5" t="s">
        <v>15</v>
      </c>
    </row>
    <row r="379" spans="1:9" x14ac:dyDescent="0.25">
      <c r="A379" s="121">
        <v>42906</v>
      </c>
      <c r="B379" s="8" t="s">
        <v>1047</v>
      </c>
      <c r="C379" s="5" t="s">
        <v>123</v>
      </c>
      <c r="D379" s="5" t="s">
        <v>45</v>
      </c>
      <c r="E379" s="7">
        <v>8000</v>
      </c>
      <c r="F379" s="124" t="s">
        <v>46</v>
      </c>
      <c r="G379" s="5" t="s">
        <v>19</v>
      </c>
      <c r="H379" s="90" t="s">
        <v>26</v>
      </c>
      <c r="I379" s="5" t="s">
        <v>15</v>
      </c>
    </row>
    <row r="380" spans="1:9" x14ac:dyDescent="0.25">
      <c r="A380" s="121">
        <v>42906</v>
      </c>
      <c r="B380" s="90" t="s">
        <v>201</v>
      </c>
      <c r="C380" s="90" t="s">
        <v>1028</v>
      </c>
      <c r="D380" s="90" t="s">
        <v>23</v>
      </c>
      <c r="E380" s="90">
        <v>8000</v>
      </c>
      <c r="F380" s="90" t="s">
        <v>330</v>
      </c>
      <c r="G380" s="5" t="s">
        <v>13</v>
      </c>
      <c r="H380" s="5" t="s">
        <v>540</v>
      </c>
      <c r="I380" s="90" t="s">
        <v>15</v>
      </c>
    </row>
    <row r="381" spans="1:9" x14ac:dyDescent="0.25">
      <c r="A381" s="121">
        <v>42906</v>
      </c>
      <c r="B381" s="90" t="s">
        <v>592</v>
      </c>
      <c r="C381" s="90" t="s">
        <v>1028</v>
      </c>
      <c r="D381" s="90" t="s">
        <v>23</v>
      </c>
      <c r="E381" s="90">
        <v>40000</v>
      </c>
      <c r="F381" s="90" t="s">
        <v>330</v>
      </c>
      <c r="G381" s="5" t="s">
        <v>13</v>
      </c>
      <c r="H381" s="90" t="s">
        <v>544</v>
      </c>
      <c r="I381" s="90" t="s">
        <v>15</v>
      </c>
    </row>
    <row r="382" spans="1:9" x14ac:dyDescent="0.25">
      <c r="A382" s="121">
        <v>42906</v>
      </c>
      <c r="B382" s="90" t="s">
        <v>596</v>
      </c>
      <c r="C382" s="8" t="s">
        <v>10</v>
      </c>
      <c r="D382" s="90" t="s">
        <v>23</v>
      </c>
      <c r="E382" s="90">
        <v>30000</v>
      </c>
      <c r="F382" s="90" t="s">
        <v>28</v>
      </c>
      <c r="G382" s="5" t="s">
        <v>13</v>
      </c>
      <c r="H382" s="5" t="s">
        <v>560</v>
      </c>
      <c r="I382" s="90" t="s">
        <v>15</v>
      </c>
    </row>
    <row r="383" spans="1:9" x14ac:dyDescent="0.25">
      <c r="A383" s="121">
        <v>42906</v>
      </c>
      <c r="B383" s="90" t="s">
        <v>597</v>
      </c>
      <c r="C383" s="8" t="s">
        <v>10</v>
      </c>
      <c r="D383" s="90" t="s">
        <v>23</v>
      </c>
      <c r="E383" s="90">
        <v>60000</v>
      </c>
      <c r="F383" s="90" t="s">
        <v>28</v>
      </c>
      <c r="G383" s="5" t="s">
        <v>13</v>
      </c>
      <c r="H383" s="90" t="s">
        <v>910</v>
      </c>
      <c r="I383" s="90" t="s">
        <v>15</v>
      </c>
    </row>
    <row r="384" spans="1:9" x14ac:dyDescent="0.25">
      <c r="A384" s="121">
        <v>42906</v>
      </c>
      <c r="B384" s="90" t="s">
        <v>908</v>
      </c>
      <c r="C384" s="8" t="s">
        <v>1042</v>
      </c>
      <c r="D384" s="90" t="s">
        <v>23</v>
      </c>
      <c r="E384" s="90">
        <v>360000</v>
      </c>
      <c r="F384" s="90" t="s">
        <v>28</v>
      </c>
      <c r="G384" s="5" t="s">
        <v>13</v>
      </c>
      <c r="H384" s="90" t="s">
        <v>911</v>
      </c>
      <c r="I384" s="90" t="s">
        <v>15</v>
      </c>
    </row>
    <row r="385" spans="1:9" x14ac:dyDescent="0.25">
      <c r="A385" s="120">
        <v>42906</v>
      </c>
      <c r="B385" s="8" t="s">
        <v>609</v>
      </c>
      <c r="C385" s="8" t="s">
        <v>610</v>
      </c>
      <c r="D385" s="8" t="s">
        <v>23</v>
      </c>
      <c r="E385" s="4">
        <v>440000</v>
      </c>
      <c r="F385" s="8" t="s">
        <v>18</v>
      </c>
      <c r="G385" s="5" t="s">
        <v>13</v>
      </c>
      <c r="H385" s="5" t="s">
        <v>934</v>
      </c>
      <c r="I385" s="90" t="s">
        <v>15</v>
      </c>
    </row>
    <row r="386" spans="1:9" x14ac:dyDescent="0.25">
      <c r="A386" s="120">
        <v>42906</v>
      </c>
      <c r="B386" s="8" t="s">
        <v>611</v>
      </c>
      <c r="C386" s="8" t="s">
        <v>10</v>
      </c>
      <c r="D386" s="8" t="s">
        <v>23</v>
      </c>
      <c r="E386" s="8">
        <v>3000</v>
      </c>
      <c r="F386" s="8" t="s">
        <v>18</v>
      </c>
      <c r="G386" s="5" t="s">
        <v>13</v>
      </c>
      <c r="H386" s="5" t="s">
        <v>937</v>
      </c>
      <c r="I386" s="90" t="s">
        <v>15</v>
      </c>
    </row>
    <row r="387" spans="1:9" x14ac:dyDescent="0.25">
      <c r="A387" s="120">
        <v>42906</v>
      </c>
      <c r="B387" s="8" t="s">
        <v>612</v>
      </c>
      <c r="C387" s="8" t="s">
        <v>10</v>
      </c>
      <c r="D387" s="8" t="s">
        <v>23</v>
      </c>
      <c r="E387" s="8">
        <v>2000</v>
      </c>
      <c r="F387" s="8" t="s">
        <v>18</v>
      </c>
      <c r="G387" s="5" t="s">
        <v>13</v>
      </c>
      <c r="H387" s="5" t="s">
        <v>938</v>
      </c>
      <c r="I387" s="90" t="s">
        <v>15</v>
      </c>
    </row>
    <row r="388" spans="1:9" x14ac:dyDescent="0.25">
      <c r="A388" s="120">
        <v>42906</v>
      </c>
      <c r="B388" s="8" t="s">
        <v>604</v>
      </c>
      <c r="C388" s="5" t="s">
        <v>39</v>
      </c>
      <c r="D388" s="8" t="s">
        <v>23</v>
      </c>
      <c r="E388" s="4">
        <v>100000</v>
      </c>
      <c r="F388" s="8" t="s">
        <v>18</v>
      </c>
      <c r="G388" s="5" t="s">
        <v>13</v>
      </c>
      <c r="H388" s="5" t="s">
        <v>942</v>
      </c>
      <c r="I388" s="90" t="s">
        <v>15</v>
      </c>
    </row>
    <row r="389" spans="1:9" x14ac:dyDescent="0.25">
      <c r="A389" s="120">
        <v>42906</v>
      </c>
      <c r="B389" s="8" t="s">
        <v>605</v>
      </c>
      <c r="C389" s="5" t="s">
        <v>39</v>
      </c>
      <c r="D389" s="8" t="s">
        <v>23</v>
      </c>
      <c r="E389" s="4">
        <v>100000</v>
      </c>
      <c r="F389" s="8" t="s">
        <v>18</v>
      </c>
      <c r="G389" s="5" t="s">
        <v>13</v>
      </c>
      <c r="H389" s="5" t="s">
        <v>942</v>
      </c>
      <c r="I389" s="90" t="s">
        <v>15</v>
      </c>
    </row>
    <row r="390" spans="1:9" x14ac:dyDescent="0.25">
      <c r="A390" s="120">
        <v>42906</v>
      </c>
      <c r="B390" s="8" t="s">
        <v>219</v>
      </c>
      <c r="C390" s="8" t="s">
        <v>10</v>
      </c>
      <c r="D390" s="8" t="s">
        <v>23</v>
      </c>
      <c r="E390" s="4">
        <v>180000</v>
      </c>
      <c r="F390" s="8" t="s">
        <v>18</v>
      </c>
      <c r="G390" s="5" t="s">
        <v>13</v>
      </c>
      <c r="H390" s="5" t="s">
        <v>945</v>
      </c>
      <c r="I390" s="90" t="s">
        <v>15</v>
      </c>
    </row>
    <row r="391" spans="1:9" x14ac:dyDescent="0.25">
      <c r="A391" s="120">
        <v>42906</v>
      </c>
      <c r="B391" s="8" t="s">
        <v>613</v>
      </c>
      <c r="C391" s="8" t="s">
        <v>10</v>
      </c>
      <c r="D391" s="8" t="s">
        <v>23</v>
      </c>
      <c r="E391" s="8">
        <v>2000</v>
      </c>
      <c r="F391" s="8" t="s">
        <v>18</v>
      </c>
      <c r="G391" s="5" t="s">
        <v>13</v>
      </c>
      <c r="H391" s="5" t="s">
        <v>939</v>
      </c>
      <c r="I391" s="90" t="s">
        <v>15</v>
      </c>
    </row>
    <row r="392" spans="1:9" x14ac:dyDescent="0.25">
      <c r="A392" s="120">
        <v>42906</v>
      </c>
      <c r="B392" s="8" t="s">
        <v>614</v>
      </c>
      <c r="C392" s="8" t="s">
        <v>10</v>
      </c>
      <c r="D392" s="8" t="s">
        <v>23</v>
      </c>
      <c r="E392" s="8">
        <v>5000</v>
      </c>
      <c r="F392" s="8" t="s">
        <v>18</v>
      </c>
      <c r="G392" s="5" t="s">
        <v>13</v>
      </c>
      <c r="H392" s="5" t="s">
        <v>940</v>
      </c>
      <c r="I392" s="90" t="s">
        <v>15</v>
      </c>
    </row>
    <row r="393" spans="1:9" x14ac:dyDescent="0.25">
      <c r="A393" s="120">
        <v>42906</v>
      </c>
      <c r="B393" s="8" t="s">
        <v>25</v>
      </c>
      <c r="C393" s="8" t="s">
        <v>10</v>
      </c>
      <c r="D393" s="8" t="s">
        <v>23</v>
      </c>
      <c r="E393" s="8">
        <v>16000</v>
      </c>
      <c r="F393" s="8" t="s">
        <v>624</v>
      </c>
      <c r="G393" s="5" t="s">
        <v>13</v>
      </c>
      <c r="H393" s="90" t="s">
        <v>491</v>
      </c>
      <c r="I393" s="5" t="s">
        <v>15</v>
      </c>
    </row>
    <row r="394" spans="1:9" x14ac:dyDescent="0.25">
      <c r="A394" s="120">
        <v>42906</v>
      </c>
      <c r="B394" s="8" t="s">
        <v>987</v>
      </c>
      <c r="C394" s="8" t="s">
        <v>187</v>
      </c>
      <c r="D394" s="90" t="s">
        <v>16</v>
      </c>
      <c r="E394" s="8">
        <v>875000</v>
      </c>
      <c r="F394" s="8" t="s">
        <v>624</v>
      </c>
      <c r="G394" s="5" t="s">
        <v>13</v>
      </c>
      <c r="H394" s="90" t="s">
        <v>880</v>
      </c>
      <c r="I394" s="5" t="s">
        <v>15</v>
      </c>
    </row>
    <row r="395" spans="1:9" x14ac:dyDescent="0.25">
      <c r="A395" s="121">
        <v>42906</v>
      </c>
      <c r="B395" s="90" t="s">
        <v>632</v>
      </c>
      <c r="C395" s="90" t="s">
        <v>10</v>
      </c>
      <c r="D395" s="90" t="s">
        <v>31</v>
      </c>
      <c r="E395" s="90">
        <v>15000</v>
      </c>
      <c r="F395" s="90" t="s">
        <v>130</v>
      </c>
      <c r="G395" s="5" t="s">
        <v>13</v>
      </c>
      <c r="H395" s="90" t="s">
        <v>890</v>
      </c>
      <c r="I395" s="5" t="s">
        <v>15</v>
      </c>
    </row>
    <row r="396" spans="1:9" x14ac:dyDescent="0.25">
      <c r="A396" s="121">
        <v>42906</v>
      </c>
      <c r="B396" s="90" t="s">
        <v>628</v>
      </c>
      <c r="C396" s="90" t="s">
        <v>10</v>
      </c>
      <c r="D396" s="90" t="s">
        <v>31</v>
      </c>
      <c r="E396" s="90">
        <v>80000</v>
      </c>
      <c r="F396" s="90" t="s">
        <v>130</v>
      </c>
      <c r="G396" s="5" t="s">
        <v>13</v>
      </c>
      <c r="H396" s="90" t="s">
        <v>892</v>
      </c>
      <c r="I396" s="5" t="s">
        <v>15</v>
      </c>
    </row>
    <row r="397" spans="1:9" x14ac:dyDescent="0.25">
      <c r="A397" s="121">
        <v>42906</v>
      </c>
      <c r="B397" s="90" t="s">
        <v>168</v>
      </c>
      <c r="C397" s="90" t="s">
        <v>10</v>
      </c>
      <c r="D397" s="90" t="s">
        <v>31</v>
      </c>
      <c r="E397" s="90">
        <v>15000</v>
      </c>
      <c r="F397" s="90" t="s">
        <v>61</v>
      </c>
      <c r="G397" s="5" t="s">
        <v>13</v>
      </c>
      <c r="H397" s="90" t="s">
        <v>156</v>
      </c>
      <c r="I397" s="5" t="s">
        <v>15</v>
      </c>
    </row>
    <row r="398" spans="1:9" x14ac:dyDescent="0.25">
      <c r="A398" s="121">
        <v>42906</v>
      </c>
      <c r="B398" s="90" t="s">
        <v>170</v>
      </c>
      <c r="C398" s="90" t="s">
        <v>10</v>
      </c>
      <c r="D398" s="90" t="s">
        <v>31</v>
      </c>
      <c r="E398" s="90">
        <v>10000</v>
      </c>
      <c r="F398" s="90" t="s">
        <v>37</v>
      </c>
      <c r="G398" s="5" t="s">
        <v>13</v>
      </c>
      <c r="H398" s="90" t="s">
        <v>169</v>
      </c>
      <c r="I398" s="5" t="s">
        <v>15</v>
      </c>
    </row>
    <row r="399" spans="1:9" x14ac:dyDescent="0.25">
      <c r="A399" s="121">
        <v>42906</v>
      </c>
      <c r="B399" s="90" t="s">
        <v>166</v>
      </c>
      <c r="C399" s="90" t="s">
        <v>10</v>
      </c>
      <c r="D399" s="90" t="s">
        <v>31</v>
      </c>
      <c r="E399" s="90">
        <v>15000</v>
      </c>
      <c r="F399" s="90" t="s">
        <v>32</v>
      </c>
      <c r="G399" s="5" t="s">
        <v>13</v>
      </c>
      <c r="H399" s="90" t="s">
        <v>171</v>
      </c>
      <c r="I399" s="5" t="s">
        <v>15</v>
      </c>
    </row>
    <row r="400" spans="1:9" x14ac:dyDescent="0.25">
      <c r="A400" s="121">
        <v>42906</v>
      </c>
      <c r="B400" s="8" t="s">
        <v>647</v>
      </c>
      <c r="C400" s="90" t="s">
        <v>10</v>
      </c>
      <c r="D400" s="90" t="s">
        <v>152</v>
      </c>
      <c r="E400" s="90">
        <v>10000</v>
      </c>
      <c r="F400" s="90" t="s">
        <v>153</v>
      </c>
      <c r="G400" s="5" t="s">
        <v>13</v>
      </c>
      <c r="H400" s="90" t="s">
        <v>947</v>
      </c>
      <c r="I400" s="5" t="s">
        <v>15</v>
      </c>
    </row>
    <row r="401" spans="1:10" x14ac:dyDescent="0.25">
      <c r="A401" s="121">
        <v>42906</v>
      </c>
      <c r="B401" s="8" t="s">
        <v>648</v>
      </c>
      <c r="C401" s="90" t="s">
        <v>10</v>
      </c>
      <c r="D401" s="90" t="s">
        <v>152</v>
      </c>
      <c r="E401" s="90">
        <v>40000</v>
      </c>
      <c r="F401" s="90" t="s">
        <v>153</v>
      </c>
      <c r="G401" s="5" t="s">
        <v>13</v>
      </c>
      <c r="H401" s="90" t="s">
        <v>947</v>
      </c>
      <c r="I401" s="5" t="s">
        <v>15</v>
      </c>
    </row>
    <row r="402" spans="1:10" x14ac:dyDescent="0.25">
      <c r="A402" s="123">
        <v>42906</v>
      </c>
      <c r="B402" s="6" t="s">
        <v>731</v>
      </c>
      <c r="C402" s="5" t="s">
        <v>123</v>
      </c>
      <c r="D402" s="5" t="s">
        <v>45</v>
      </c>
      <c r="E402" s="7">
        <v>34000</v>
      </c>
      <c r="F402" s="124" t="s">
        <v>826</v>
      </c>
      <c r="G402" s="5" t="s">
        <v>19</v>
      </c>
      <c r="H402" s="90" t="s">
        <v>26</v>
      </c>
      <c r="I402" s="5" t="s">
        <v>15</v>
      </c>
    </row>
    <row r="403" spans="1:10" x14ac:dyDescent="0.25">
      <c r="A403" s="123">
        <v>42906</v>
      </c>
      <c r="B403" s="5" t="s">
        <v>900</v>
      </c>
      <c r="C403" s="5" t="s">
        <v>187</v>
      </c>
      <c r="D403" s="5" t="s">
        <v>11</v>
      </c>
      <c r="E403" s="142">
        <v>13467500</v>
      </c>
      <c r="F403" s="5" t="s">
        <v>482</v>
      </c>
      <c r="G403" s="5" t="s">
        <v>19</v>
      </c>
      <c r="H403" s="90" t="s">
        <v>26</v>
      </c>
      <c r="I403" s="5" t="s">
        <v>15</v>
      </c>
    </row>
    <row r="404" spans="1:10" x14ac:dyDescent="0.25">
      <c r="A404" s="123">
        <v>42906</v>
      </c>
      <c r="B404" s="5" t="s">
        <v>901</v>
      </c>
      <c r="C404" s="5" t="s">
        <v>187</v>
      </c>
      <c r="D404" s="5" t="s">
        <v>31</v>
      </c>
      <c r="E404" s="142">
        <v>2413750</v>
      </c>
      <c r="F404" s="5" t="s">
        <v>482</v>
      </c>
      <c r="G404" s="5" t="s">
        <v>19</v>
      </c>
      <c r="H404" s="90" t="s">
        <v>26</v>
      </c>
      <c r="I404" s="5" t="s">
        <v>15</v>
      </c>
    </row>
    <row r="405" spans="1:10" x14ac:dyDescent="0.25">
      <c r="A405" s="123">
        <v>42906</v>
      </c>
      <c r="B405" s="5" t="s">
        <v>902</v>
      </c>
      <c r="C405" s="5" t="s">
        <v>187</v>
      </c>
      <c r="D405" s="5" t="s">
        <v>152</v>
      </c>
      <c r="E405" s="142">
        <v>2213750</v>
      </c>
      <c r="F405" s="5" t="s">
        <v>482</v>
      </c>
      <c r="G405" s="5" t="s">
        <v>19</v>
      </c>
      <c r="H405" s="90" t="s">
        <v>26</v>
      </c>
      <c r="I405" s="5" t="s">
        <v>15</v>
      </c>
    </row>
    <row r="406" spans="1:10" x14ac:dyDescent="0.25">
      <c r="A406" s="123">
        <v>42906</v>
      </c>
      <c r="B406" s="5" t="s">
        <v>903</v>
      </c>
      <c r="C406" s="5" t="s">
        <v>187</v>
      </c>
      <c r="D406" s="5" t="s">
        <v>23</v>
      </c>
      <c r="E406" s="142">
        <v>2213750</v>
      </c>
      <c r="F406" s="5" t="s">
        <v>482</v>
      </c>
      <c r="G406" s="5" t="s">
        <v>19</v>
      </c>
      <c r="H406" s="90" t="s">
        <v>26</v>
      </c>
      <c r="I406" s="5" t="s">
        <v>15</v>
      </c>
    </row>
    <row r="407" spans="1:10" x14ac:dyDescent="0.25">
      <c r="A407" s="123">
        <v>42906</v>
      </c>
      <c r="B407" s="5" t="s">
        <v>904</v>
      </c>
      <c r="C407" s="5" t="s">
        <v>187</v>
      </c>
      <c r="D407" s="5" t="s">
        <v>23</v>
      </c>
      <c r="E407" s="142">
        <v>2213750</v>
      </c>
      <c r="F407" s="5" t="s">
        <v>482</v>
      </c>
      <c r="G407" s="5" t="s">
        <v>19</v>
      </c>
      <c r="H407" s="90" t="s">
        <v>26</v>
      </c>
      <c r="I407" s="5" t="s">
        <v>15</v>
      </c>
      <c r="J407" s="143"/>
    </row>
    <row r="408" spans="1:10" x14ac:dyDescent="0.25">
      <c r="A408" s="123">
        <v>42906</v>
      </c>
      <c r="B408" s="5" t="s">
        <v>905</v>
      </c>
      <c r="C408" s="5" t="s">
        <v>187</v>
      </c>
      <c r="D408" s="5" t="s">
        <v>23</v>
      </c>
      <c r="E408" s="142">
        <v>2213750</v>
      </c>
      <c r="F408" s="5" t="s">
        <v>482</v>
      </c>
      <c r="G408" s="5" t="s">
        <v>19</v>
      </c>
      <c r="H408" s="90" t="s">
        <v>26</v>
      </c>
      <c r="I408" s="5" t="s">
        <v>15</v>
      </c>
    </row>
    <row r="409" spans="1:10" x14ac:dyDescent="0.25">
      <c r="A409" s="123">
        <v>42906</v>
      </c>
      <c r="B409" s="6" t="s">
        <v>736</v>
      </c>
      <c r="C409" s="6" t="s">
        <v>375</v>
      </c>
      <c r="D409" s="6" t="s">
        <v>45</v>
      </c>
      <c r="E409" s="7">
        <v>150000</v>
      </c>
      <c r="F409" s="124" t="s">
        <v>826</v>
      </c>
      <c r="G409" s="5" t="s">
        <v>13</v>
      </c>
      <c r="H409" s="90" t="s">
        <v>877</v>
      </c>
      <c r="I409" s="5" t="s">
        <v>15</v>
      </c>
    </row>
    <row r="410" spans="1:10" x14ac:dyDescent="0.25">
      <c r="A410" s="123">
        <v>42906</v>
      </c>
      <c r="B410" s="6" t="s">
        <v>737</v>
      </c>
      <c r="C410" s="6" t="s">
        <v>375</v>
      </c>
      <c r="D410" s="6" t="s">
        <v>45</v>
      </c>
      <c r="E410" s="7">
        <v>200000</v>
      </c>
      <c r="F410" s="124" t="s">
        <v>826</v>
      </c>
      <c r="G410" s="5" t="s">
        <v>13</v>
      </c>
      <c r="H410" s="90" t="s">
        <v>878</v>
      </c>
      <c r="I410" s="5" t="s">
        <v>15</v>
      </c>
    </row>
    <row r="411" spans="1:10" x14ac:dyDescent="0.25">
      <c r="A411" s="123">
        <v>42906</v>
      </c>
      <c r="B411" s="6" t="s">
        <v>744</v>
      </c>
      <c r="C411" s="6" t="s">
        <v>187</v>
      </c>
      <c r="D411" s="90" t="s">
        <v>45</v>
      </c>
      <c r="E411" s="7">
        <v>14000</v>
      </c>
      <c r="F411" s="124" t="s">
        <v>826</v>
      </c>
      <c r="G411" s="5" t="s">
        <v>13</v>
      </c>
      <c r="H411" s="90" t="s">
        <v>879</v>
      </c>
      <c r="I411" s="5" t="s">
        <v>15</v>
      </c>
    </row>
    <row r="412" spans="1:10" x14ac:dyDescent="0.25">
      <c r="A412" s="123">
        <v>42906</v>
      </c>
      <c r="B412" s="6" t="s">
        <v>747</v>
      </c>
      <c r="C412" s="6" t="s">
        <v>113</v>
      </c>
      <c r="D412" s="6" t="s">
        <v>45</v>
      </c>
      <c r="E412" s="7">
        <v>35000</v>
      </c>
      <c r="F412" s="124" t="s">
        <v>826</v>
      </c>
      <c r="G412" s="5" t="s">
        <v>19</v>
      </c>
      <c r="H412" s="90" t="s">
        <v>832</v>
      </c>
      <c r="I412" s="5" t="s">
        <v>15</v>
      </c>
    </row>
    <row r="413" spans="1:10" x14ac:dyDescent="0.25">
      <c r="A413" s="123">
        <v>42906</v>
      </c>
      <c r="B413" s="6" t="s">
        <v>748</v>
      </c>
      <c r="C413" s="6" t="s">
        <v>375</v>
      </c>
      <c r="D413" s="6" t="s">
        <v>45</v>
      </c>
      <c r="E413" s="7">
        <v>20000</v>
      </c>
      <c r="F413" s="124" t="s">
        <v>826</v>
      </c>
      <c r="G413" s="5" t="s">
        <v>13</v>
      </c>
      <c r="H413" s="90" t="s">
        <v>881</v>
      </c>
      <c r="I413" s="5" t="s">
        <v>15</v>
      </c>
    </row>
    <row r="414" spans="1:10" x14ac:dyDescent="0.25">
      <c r="A414" s="123">
        <v>42906</v>
      </c>
      <c r="B414" s="6" t="s">
        <v>750</v>
      </c>
      <c r="C414" s="5" t="s">
        <v>123</v>
      </c>
      <c r="D414" s="5" t="s">
        <v>45</v>
      </c>
      <c r="E414" s="7">
        <v>20000</v>
      </c>
      <c r="F414" s="124" t="s">
        <v>826</v>
      </c>
      <c r="G414" s="5" t="s">
        <v>13</v>
      </c>
      <c r="H414" s="90" t="s">
        <v>26</v>
      </c>
      <c r="I414" s="5" t="s">
        <v>15</v>
      </c>
    </row>
    <row r="415" spans="1:10" x14ac:dyDescent="0.25">
      <c r="A415" s="123">
        <v>42906</v>
      </c>
      <c r="B415" s="6" t="s">
        <v>726</v>
      </c>
      <c r="C415" s="8" t="s">
        <v>10</v>
      </c>
      <c r="D415" s="8" t="s">
        <v>11</v>
      </c>
      <c r="E415" s="7">
        <v>160000</v>
      </c>
      <c r="F415" s="124" t="s">
        <v>12</v>
      </c>
      <c r="G415" s="5" t="s">
        <v>13</v>
      </c>
      <c r="H415" s="90" t="s">
        <v>888</v>
      </c>
      <c r="I415" s="5" t="s">
        <v>15</v>
      </c>
    </row>
    <row r="416" spans="1:10" x14ac:dyDescent="0.25">
      <c r="A416" s="121">
        <v>42906</v>
      </c>
      <c r="B416" s="8" t="s">
        <v>672</v>
      </c>
      <c r="C416" s="5" t="s">
        <v>39</v>
      </c>
      <c r="D416" s="90" t="s">
        <v>31</v>
      </c>
      <c r="E416" s="90">
        <v>100000</v>
      </c>
      <c r="F416" s="90" t="s">
        <v>276</v>
      </c>
      <c r="G416" s="5" t="s">
        <v>13</v>
      </c>
      <c r="H416" s="90" t="s">
        <v>679</v>
      </c>
      <c r="I416" s="5" t="s">
        <v>15</v>
      </c>
    </row>
    <row r="417" spans="1:9" x14ac:dyDescent="0.25">
      <c r="A417" s="121">
        <v>42906</v>
      </c>
      <c r="B417" s="8" t="s">
        <v>857</v>
      </c>
      <c r="C417" s="5" t="s">
        <v>39</v>
      </c>
      <c r="D417" s="90" t="s">
        <v>31</v>
      </c>
      <c r="E417" s="90">
        <v>1400000</v>
      </c>
      <c r="F417" s="90" t="s">
        <v>276</v>
      </c>
      <c r="G417" s="5" t="s">
        <v>13</v>
      </c>
      <c r="H417" s="90" t="s">
        <v>858</v>
      </c>
      <c r="I417" s="5" t="s">
        <v>15</v>
      </c>
    </row>
    <row r="418" spans="1:9" x14ac:dyDescent="0.25">
      <c r="A418" s="121">
        <v>42907</v>
      </c>
      <c r="B418" s="90" t="s">
        <v>201</v>
      </c>
      <c r="C418" s="90" t="s">
        <v>1028</v>
      </c>
      <c r="D418" s="90" t="s">
        <v>23</v>
      </c>
      <c r="E418" s="90">
        <v>8000</v>
      </c>
      <c r="F418" s="90" t="s">
        <v>330</v>
      </c>
      <c r="G418" s="5" t="s">
        <v>13</v>
      </c>
      <c r="H418" s="5" t="s">
        <v>540</v>
      </c>
      <c r="I418" s="90" t="s">
        <v>15</v>
      </c>
    </row>
    <row r="419" spans="1:9" x14ac:dyDescent="0.25">
      <c r="A419" s="121">
        <v>42907</v>
      </c>
      <c r="B419" s="90" t="s">
        <v>593</v>
      </c>
      <c r="C419" s="90" t="s">
        <v>1028</v>
      </c>
      <c r="D419" s="90" t="s">
        <v>23</v>
      </c>
      <c r="E419" s="90">
        <v>65000</v>
      </c>
      <c r="F419" s="90" t="s">
        <v>330</v>
      </c>
      <c r="G419" s="5" t="s">
        <v>13</v>
      </c>
      <c r="H419" s="90" t="s">
        <v>889</v>
      </c>
      <c r="I419" s="90" t="s">
        <v>15</v>
      </c>
    </row>
    <row r="420" spans="1:9" x14ac:dyDescent="0.25">
      <c r="A420" s="121">
        <v>42907</v>
      </c>
      <c r="B420" s="90" t="s">
        <v>598</v>
      </c>
      <c r="C420" s="8" t="s">
        <v>10</v>
      </c>
      <c r="D420" s="90" t="s">
        <v>23</v>
      </c>
      <c r="E420" s="90">
        <v>30000</v>
      </c>
      <c r="F420" s="90" t="s">
        <v>28</v>
      </c>
      <c r="G420" s="5" t="s">
        <v>13</v>
      </c>
      <c r="H420" s="5" t="s">
        <v>560</v>
      </c>
      <c r="I420" s="90" t="s">
        <v>15</v>
      </c>
    </row>
    <row r="421" spans="1:9" x14ac:dyDescent="0.25">
      <c r="A421" s="120">
        <v>42907</v>
      </c>
      <c r="B421" s="8" t="s">
        <v>25</v>
      </c>
      <c r="C421" s="8" t="s">
        <v>10</v>
      </c>
      <c r="D421" s="8" t="s">
        <v>23</v>
      </c>
      <c r="E421" s="8">
        <v>16000</v>
      </c>
      <c r="F421" s="8" t="s">
        <v>624</v>
      </c>
      <c r="G421" s="5" t="s">
        <v>13</v>
      </c>
      <c r="H421" s="90" t="s">
        <v>491</v>
      </c>
      <c r="I421" s="5" t="s">
        <v>15</v>
      </c>
    </row>
    <row r="422" spans="1:9" x14ac:dyDescent="0.25">
      <c r="A422" s="121">
        <v>42907</v>
      </c>
      <c r="B422" s="90" t="s">
        <v>628</v>
      </c>
      <c r="C422" s="90" t="s">
        <v>10</v>
      </c>
      <c r="D422" s="90" t="s">
        <v>31</v>
      </c>
      <c r="E422" s="90">
        <v>80000</v>
      </c>
      <c r="F422" s="90" t="s">
        <v>130</v>
      </c>
      <c r="G422" s="5" t="s">
        <v>13</v>
      </c>
      <c r="H422" s="90" t="s">
        <v>893</v>
      </c>
      <c r="I422" s="5" t="s">
        <v>15</v>
      </c>
    </row>
    <row r="423" spans="1:9" x14ac:dyDescent="0.25">
      <c r="A423" s="121">
        <v>42907</v>
      </c>
      <c r="B423" s="90" t="s">
        <v>632</v>
      </c>
      <c r="C423" s="90" t="s">
        <v>10</v>
      </c>
      <c r="D423" s="90" t="s">
        <v>31</v>
      </c>
      <c r="E423" s="90">
        <v>15000</v>
      </c>
      <c r="F423" s="90" t="s">
        <v>130</v>
      </c>
      <c r="G423" s="5" t="s">
        <v>13</v>
      </c>
      <c r="H423" s="90" t="s">
        <v>890</v>
      </c>
      <c r="I423" s="5" t="s">
        <v>15</v>
      </c>
    </row>
    <row r="424" spans="1:9" x14ac:dyDescent="0.25">
      <c r="A424" s="121">
        <v>42907</v>
      </c>
      <c r="B424" s="90" t="s">
        <v>168</v>
      </c>
      <c r="C424" s="90" t="s">
        <v>10</v>
      </c>
      <c r="D424" s="90" t="s">
        <v>31</v>
      </c>
      <c r="E424" s="90">
        <v>15000</v>
      </c>
      <c r="F424" s="90" t="s">
        <v>61</v>
      </c>
      <c r="G424" s="5" t="s">
        <v>13</v>
      </c>
      <c r="H424" s="90" t="s">
        <v>156</v>
      </c>
      <c r="I424" s="5" t="s">
        <v>15</v>
      </c>
    </row>
    <row r="425" spans="1:9" x14ac:dyDescent="0.25">
      <c r="A425" s="121">
        <v>42907</v>
      </c>
      <c r="B425" s="90" t="s">
        <v>966</v>
      </c>
      <c r="C425" s="90" t="s">
        <v>10</v>
      </c>
      <c r="D425" s="90" t="s">
        <v>31</v>
      </c>
      <c r="E425" s="90">
        <v>17000</v>
      </c>
      <c r="F425" s="90" t="s">
        <v>61</v>
      </c>
      <c r="G425" s="5" t="s">
        <v>13</v>
      </c>
      <c r="H425" s="90" t="s">
        <v>532</v>
      </c>
      <c r="I425" s="5" t="s">
        <v>15</v>
      </c>
    </row>
    <row r="426" spans="1:9" x14ac:dyDescent="0.25">
      <c r="A426" s="121">
        <v>42907</v>
      </c>
      <c r="B426" s="90" t="s">
        <v>170</v>
      </c>
      <c r="C426" s="90" t="s">
        <v>10</v>
      </c>
      <c r="D426" s="90" t="s">
        <v>31</v>
      </c>
      <c r="E426" s="90">
        <v>10000</v>
      </c>
      <c r="F426" s="90" t="s">
        <v>37</v>
      </c>
      <c r="G426" s="5" t="s">
        <v>13</v>
      </c>
      <c r="H426" s="90" t="s">
        <v>169</v>
      </c>
      <c r="I426" s="5" t="s">
        <v>15</v>
      </c>
    </row>
    <row r="427" spans="1:9" x14ac:dyDescent="0.25">
      <c r="A427" s="121">
        <v>42907</v>
      </c>
      <c r="B427" s="90" t="s">
        <v>753</v>
      </c>
      <c r="C427" s="90" t="s">
        <v>10</v>
      </c>
      <c r="D427" s="90" t="s">
        <v>31</v>
      </c>
      <c r="E427" s="90">
        <v>36000</v>
      </c>
      <c r="F427" s="90" t="s">
        <v>37</v>
      </c>
      <c r="G427" s="5" t="s">
        <v>13</v>
      </c>
      <c r="H427" s="90" t="s">
        <v>961</v>
      </c>
      <c r="I427" s="5" t="s">
        <v>15</v>
      </c>
    </row>
    <row r="428" spans="1:9" x14ac:dyDescent="0.25">
      <c r="A428" s="121">
        <v>42907</v>
      </c>
      <c r="B428" s="90" t="s">
        <v>166</v>
      </c>
      <c r="C428" s="90" t="s">
        <v>10</v>
      </c>
      <c r="D428" s="90" t="s">
        <v>31</v>
      </c>
      <c r="E428" s="90">
        <v>15000</v>
      </c>
      <c r="F428" s="90" t="s">
        <v>32</v>
      </c>
      <c r="G428" s="5" t="s">
        <v>13</v>
      </c>
      <c r="H428" s="90" t="s">
        <v>171</v>
      </c>
      <c r="I428" s="5" t="s">
        <v>15</v>
      </c>
    </row>
    <row r="429" spans="1:9" x14ac:dyDescent="0.25">
      <c r="A429" s="121">
        <v>42907</v>
      </c>
      <c r="B429" s="8" t="s">
        <v>649</v>
      </c>
      <c r="C429" s="90" t="s">
        <v>10</v>
      </c>
      <c r="D429" s="90" t="s">
        <v>152</v>
      </c>
      <c r="E429" s="90">
        <v>10000</v>
      </c>
      <c r="F429" s="90" t="s">
        <v>153</v>
      </c>
      <c r="G429" s="5" t="s">
        <v>13</v>
      </c>
      <c r="H429" s="90" t="s">
        <v>947</v>
      </c>
      <c r="I429" s="5" t="s">
        <v>15</v>
      </c>
    </row>
    <row r="430" spans="1:9" x14ac:dyDescent="0.25">
      <c r="A430" s="123">
        <v>42907</v>
      </c>
      <c r="B430" s="6" t="s">
        <v>760</v>
      </c>
      <c r="C430" s="8" t="s">
        <v>74</v>
      </c>
      <c r="D430" s="5" t="s">
        <v>31</v>
      </c>
      <c r="E430" s="7">
        <v>15000</v>
      </c>
      <c r="F430" s="124" t="s">
        <v>759</v>
      </c>
      <c r="G430" s="5" t="s">
        <v>13</v>
      </c>
      <c r="H430" s="90" t="s">
        <v>828</v>
      </c>
      <c r="I430" s="5" t="s">
        <v>15</v>
      </c>
    </row>
    <row r="431" spans="1:9" x14ac:dyDescent="0.25">
      <c r="A431" s="123">
        <v>42907</v>
      </c>
      <c r="B431" s="6" t="s">
        <v>752</v>
      </c>
      <c r="C431" s="6" t="s">
        <v>113</v>
      </c>
      <c r="D431" s="6" t="s">
        <v>45</v>
      </c>
      <c r="E431" s="7">
        <v>95000</v>
      </c>
      <c r="F431" s="124" t="s">
        <v>826</v>
      </c>
      <c r="G431" s="5" t="s">
        <v>19</v>
      </c>
      <c r="H431" s="90" t="s">
        <v>833</v>
      </c>
      <c r="I431" s="5" t="s">
        <v>15</v>
      </c>
    </row>
    <row r="432" spans="1:9" x14ac:dyDescent="0.25">
      <c r="A432" s="123">
        <v>42907</v>
      </c>
      <c r="B432" s="6" t="s">
        <v>882</v>
      </c>
      <c r="C432" s="6" t="s">
        <v>113</v>
      </c>
      <c r="D432" s="6" t="s">
        <v>45</v>
      </c>
      <c r="E432" s="7">
        <v>80000</v>
      </c>
      <c r="F432" s="124" t="s">
        <v>46</v>
      </c>
      <c r="G432" s="5" t="s">
        <v>19</v>
      </c>
      <c r="H432" s="90" t="s">
        <v>883</v>
      </c>
      <c r="I432" s="5" t="s">
        <v>15</v>
      </c>
    </row>
    <row r="433" spans="1:9" x14ac:dyDescent="0.25">
      <c r="A433" s="123">
        <v>42907</v>
      </c>
      <c r="B433" s="6" t="s">
        <v>758</v>
      </c>
      <c r="C433" s="6" t="s">
        <v>375</v>
      </c>
      <c r="D433" s="6" t="s">
        <v>45</v>
      </c>
      <c r="E433" s="7">
        <v>50000</v>
      </c>
      <c r="F433" s="124" t="s">
        <v>826</v>
      </c>
      <c r="G433" s="5" t="s">
        <v>13</v>
      </c>
      <c r="H433" s="90" t="s">
        <v>884</v>
      </c>
      <c r="I433" s="5" t="s">
        <v>15</v>
      </c>
    </row>
    <row r="434" spans="1:9" x14ac:dyDescent="0.25">
      <c r="A434" s="121">
        <v>42907</v>
      </c>
      <c r="B434" s="8" t="s">
        <v>672</v>
      </c>
      <c r="C434" s="5" t="s">
        <v>39</v>
      </c>
      <c r="D434" s="90" t="s">
        <v>31</v>
      </c>
      <c r="E434" s="90">
        <v>100000</v>
      </c>
      <c r="F434" s="90" t="s">
        <v>276</v>
      </c>
      <c r="G434" s="5" t="s">
        <v>13</v>
      </c>
      <c r="H434" s="90" t="s">
        <v>680</v>
      </c>
      <c r="I434" s="5" t="s">
        <v>15</v>
      </c>
    </row>
    <row r="435" spans="1:9" x14ac:dyDescent="0.25">
      <c r="A435" s="121">
        <v>42908</v>
      </c>
      <c r="B435" s="90" t="s">
        <v>166</v>
      </c>
      <c r="C435" s="90" t="s">
        <v>10</v>
      </c>
      <c r="D435" s="90" t="s">
        <v>31</v>
      </c>
      <c r="E435" s="90">
        <v>15000</v>
      </c>
      <c r="F435" s="90" t="s">
        <v>32</v>
      </c>
      <c r="G435" s="5" t="s">
        <v>13</v>
      </c>
      <c r="H435" s="90" t="s">
        <v>171</v>
      </c>
      <c r="I435" s="5" t="s">
        <v>15</v>
      </c>
    </row>
    <row r="436" spans="1:9" x14ac:dyDescent="0.25">
      <c r="A436" s="123">
        <v>42908</v>
      </c>
      <c r="B436" s="6" t="s">
        <v>933</v>
      </c>
      <c r="C436" s="8" t="s">
        <v>113</v>
      </c>
      <c r="D436" s="8" t="s">
        <v>45</v>
      </c>
      <c r="E436" s="7">
        <v>160000</v>
      </c>
      <c r="F436" s="124" t="s">
        <v>46</v>
      </c>
      <c r="G436" s="5" t="s">
        <v>19</v>
      </c>
      <c r="H436" s="90" t="s">
        <v>49</v>
      </c>
      <c r="I436" s="5" t="s">
        <v>15</v>
      </c>
    </row>
    <row r="437" spans="1:9" x14ac:dyDescent="0.25">
      <c r="A437" s="121">
        <v>42908</v>
      </c>
      <c r="B437" s="8" t="s">
        <v>862</v>
      </c>
      <c r="C437" s="5" t="s">
        <v>39</v>
      </c>
      <c r="D437" s="90" t="s">
        <v>31</v>
      </c>
      <c r="E437" s="90">
        <v>100000</v>
      </c>
      <c r="F437" s="90" t="s">
        <v>276</v>
      </c>
      <c r="G437" s="5" t="s">
        <v>13</v>
      </c>
      <c r="H437" s="90" t="s">
        <v>20</v>
      </c>
      <c r="I437" s="5" t="s">
        <v>15</v>
      </c>
    </row>
    <row r="438" spans="1:9" x14ac:dyDescent="0.25">
      <c r="A438" s="121">
        <v>42908</v>
      </c>
      <c r="B438" s="8" t="s">
        <v>859</v>
      </c>
      <c r="C438" s="5" t="s">
        <v>10</v>
      </c>
      <c r="D438" s="90" t="s">
        <v>31</v>
      </c>
      <c r="E438" s="90">
        <v>25000</v>
      </c>
      <c r="F438" s="90" t="s">
        <v>276</v>
      </c>
      <c r="G438" s="5" t="s">
        <v>13</v>
      </c>
      <c r="H438" s="90" t="s">
        <v>681</v>
      </c>
      <c r="I438" s="5" t="s">
        <v>15</v>
      </c>
    </row>
    <row r="439" spans="1:9" x14ac:dyDescent="0.25">
      <c r="A439" s="121">
        <v>42908</v>
      </c>
      <c r="B439" s="8" t="s">
        <v>682</v>
      </c>
      <c r="C439" s="5" t="s">
        <v>10</v>
      </c>
      <c r="D439" s="90" t="s">
        <v>31</v>
      </c>
      <c r="E439" s="90">
        <v>25000</v>
      </c>
      <c r="F439" s="90" t="s">
        <v>276</v>
      </c>
      <c r="G439" s="5" t="s">
        <v>13</v>
      </c>
      <c r="H439" s="90" t="s">
        <v>683</v>
      </c>
      <c r="I439" s="5" t="s">
        <v>15</v>
      </c>
    </row>
    <row r="440" spans="1:9" x14ac:dyDescent="0.25">
      <c r="A440" s="121">
        <v>42909</v>
      </c>
      <c r="B440" s="90" t="s">
        <v>594</v>
      </c>
      <c r="C440" s="90" t="s">
        <v>1028</v>
      </c>
      <c r="D440" s="90" t="s">
        <v>23</v>
      </c>
      <c r="E440" s="90">
        <v>8000</v>
      </c>
      <c r="F440" s="90" t="s">
        <v>330</v>
      </c>
      <c r="G440" s="5" t="s">
        <v>13</v>
      </c>
      <c r="H440" s="5" t="s">
        <v>540</v>
      </c>
      <c r="I440" s="90" t="s">
        <v>15</v>
      </c>
    </row>
    <row r="441" spans="1:9" x14ac:dyDescent="0.25">
      <c r="A441" s="121">
        <v>42909</v>
      </c>
      <c r="B441" s="90" t="s">
        <v>599</v>
      </c>
      <c r="C441" s="8" t="s">
        <v>10</v>
      </c>
      <c r="D441" s="90" t="s">
        <v>23</v>
      </c>
      <c r="E441" s="90">
        <v>30000</v>
      </c>
      <c r="F441" s="90" t="s">
        <v>28</v>
      </c>
      <c r="G441" s="5" t="s">
        <v>13</v>
      </c>
      <c r="H441" s="5" t="s">
        <v>582</v>
      </c>
      <c r="I441" s="90" t="s">
        <v>15</v>
      </c>
    </row>
    <row r="442" spans="1:9" x14ac:dyDescent="0.25">
      <c r="A442" s="121">
        <v>42909</v>
      </c>
      <c r="B442" s="90" t="s">
        <v>327</v>
      </c>
      <c r="C442" s="8" t="s">
        <v>10</v>
      </c>
      <c r="D442" s="90" t="s">
        <v>23</v>
      </c>
      <c r="E442" s="90">
        <v>30000</v>
      </c>
      <c r="F442" s="90" t="s">
        <v>28</v>
      </c>
      <c r="G442" s="5" t="s">
        <v>13</v>
      </c>
      <c r="H442" s="5" t="s">
        <v>560</v>
      </c>
      <c r="I442" s="90" t="s">
        <v>15</v>
      </c>
    </row>
    <row r="443" spans="1:9" x14ac:dyDescent="0.25">
      <c r="A443" s="120">
        <v>42909</v>
      </c>
      <c r="B443" s="8" t="s">
        <v>332</v>
      </c>
      <c r="C443" s="8" t="s">
        <v>10</v>
      </c>
      <c r="D443" s="8" t="s">
        <v>23</v>
      </c>
      <c r="E443" s="8">
        <v>21000</v>
      </c>
      <c r="F443" s="8" t="s">
        <v>18</v>
      </c>
      <c r="G443" s="5" t="s">
        <v>13</v>
      </c>
      <c r="H443" s="5" t="s">
        <v>26</v>
      </c>
      <c r="I443" s="90" t="s">
        <v>15</v>
      </c>
    </row>
    <row r="444" spans="1:9" x14ac:dyDescent="0.25">
      <c r="A444" s="120">
        <v>42909</v>
      </c>
      <c r="B444" s="8" t="s">
        <v>25</v>
      </c>
      <c r="C444" s="8" t="s">
        <v>10</v>
      </c>
      <c r="D444" s="8" t="s">
        <v>23</v>
      </c>
      <c r="E444" s="8">
        <v>16000</v>
      </c>
      <c r="F444" s="8" t="s">
        <v>624</v>
      </c>
      <c r="G444" s="5" t="s">
        <v>13</v>
      </c>
      <c r="H444" s="90" t="s">
        <v>206</v>
      </c>
      <c r="I444" s="5" t="s">
        <v>15</v>
      </c>
    </row>
    <row r="445" spans="1:9" x14ac:dyDescent="0.25">
      <c r="A445" s="121">
        <v>42909</v>
      </c>
      <c r="B445" s="90" t="s">
        <v>632</v>
      </c>
      <c r="C445" s="90" t="s">
        <v>10</v>
      </c>
      <c r="D445" s="90" t="s">
        <v>31</v>
      </c>
      <c r="E445" s="90">
        <v>15000</v>
      </c>
      <c r="F445" s="90" t="s">
        <v>130</v>
      </c>
      <c r="G445" s="5" t="s">
        <v>13</v>
      </c>
      <c r="H445" s="90" t="s">
        <v>890</v>
      </c>
      <c r="I445" s="5" t="s">
        <v>15</v>
      </c>
    </row>
    <row r="446" spans="1:9" x14ac:dyDescent="0.25">
      <c r="A446" s="121">
        <v>42909</v>
      </c>
      <c r="B446" s="90" t="s">
        <v>634</v>
      </c>
      <c r="C446" s="90" t="s">
        <v>10</v>
      </c>
      <c r="D446" s="90" t="s">
        <v>31</v>
      </c>
      <c r="E446" s="90">
        <v>20000</v>
      </c>
      <c r="F446" s="90" t="s">
        <v>130</v>
      </c>
      <c r="G446" s="5" t="s">
        <v>13</v>
      </c>
      <c r="H446" s="90" t="s">
        <v>171</v>
      </c>
      <c r="I446" s="5" t="s">
        <v>15</v>
      </c>
    </row>
    <row r="447" spans="1:9" x14ac:dyDescent="0.25">
      <c r="A447" s="121">
        <v>42909</v>
      </c>
      <c r="B447" s="90" t="s">
        <v>967</v>
      </c>
      <c r="C447" s="90" t="s">
        <v>10</v>
      </c>
      <c r="D447" s="90" t="s">
        <v>31</v>
      </c>
      <c r="E447" s="90">
        <v>20000</v>
      </c>
      <c r="F447" s="90" t="s">
        <v>61</v>
      </c>
      <c r="G447" s="5" t="s">
        <v>13</v>
      </c>
      <c r="H447" s="90" t="s">
        <v>968</v>
      </c>
      <c r="I447" s="5" t="s">
        <v>15</v>
      </c>
    </row>
    <row r="448" spans="1:9" x14ac:dyDescent="0.25">
      <c r="A448" s="121">
        <v>42909</v>
      </c>
      <c r="B448" s="90" t="s">
        <v>170</v>
      </c>
      <c r="C448" s="90" t="s">
        <v>10</v>
      </c>
      <c r="D448" s="90" t="s">
        <v>31</v>
      </c>
      <c r="E448" s="90">
        <v>10000</v>
      </c>
      <c r="F448" s="90" t="s">
        <v>37</v>
      </c>
      <c r="G448" s="5" t="s">
        <v>13</v>
      </c>
      <c r="H448" s="90" t="s">
        <v>169</v>
      </c>
      <c r="I448" s="5" t="s">
        <v>15</v>
      </c>
    </row>
    <row r="449" spans="1:9" x14ac:dyDescent="0.25">
      <c r="A449" s="121">
        <v>42909</v>
      </c>
      <c r="B449" s="90" t="s">
        <v>962</v>
      </c>
      <c r="C449" s="90" t="s">
        <v>10</v>
      </c>
      <c r="D449" s="90" t="s">
        <v>31</v>
      </c>
      <c r="E449" s="90">
        <v>20000</v>
      </c>
      <c r="F449" s="90" t="s">
        <v>37</v>
      </c>
      <c r="G449" s="5" t="s">
        <v>13</v>
      </c>
      <c r="H449" s="90" t="s">
        <v>963</v>
      </c>
      <c r="I449" s="5" t="s">
        <v>15</v>
      </c>
    </row>
    <row r="450" spans="1:9" x14ac:dyDescent="0.25">
      <c r="A450" s="121">
        <v>42909</v>
      </c>
      <c r="B450" s="90" t="s">
        <v>166</v>
      </c>
      <c r="C450" s="90" t="s">
        <v>10</v>
      </c>
      <c r="D450" s="90" t="s">
        <v>31</v>
      </c>
      <c r="E450" s="90">
        <v>15000</v>
      </c>
      <c r="F450" s="90" t="s">
        <v>32</v>
      </c>
      <c r="G450" s="5" t="s">
        <v>13</v>
      </c>
      <c r="H450" s="90" t="s">
        <v>171</v>
      </c>
      <c r="I450" s="5" t="s">
        <v>15</v>
      </c>
    </row>
    <row r="451" spans="1:9" x14ac:dyDescent="0.25">
      <c r="A451" s="121">
        <v>42909</v>
      </c>
      <c r="B451" s="90" t="s">
        <v>236</v>
      </c>
      <c r="C451" s="90" t="s">
        <v>35</v>
      </c>
      <c r="D451" s="90" t="s">
        <v>31</v>
      </c>
      <c r="E451" s="89">
        <v>10000</v>
      </c>
      <c r="F451" s="90" t="s">
        <v>32</v>
      </c>
      <c r="G451" s="5" t="s">
        <v>13</v>
      </c>
      <c r="H451" s="90" t="s">
        <v>173</v>
      </c>
      <c r="I451" s="5" t="s">
        <v>15</v>
      </c>
    </row>
    <row r="452" spans="1:9" x14ac:dyDescent="0.25">
      <c r="A452" s="123">
        <v>42909</v>
      </c>
      <c r="B452" s="6" t="s">
        <v>760</v>
      </c>
      <c r="C452" s="8" t="s">
        <v>74</v>
      </c>
      <c r="D452" s="5" t="s">
        <v>31</v>
      </c>
      <c r="E452" s="7">
        <v>8000</v>
      </c>
      <c r="F452" s="124" t="s">
        <v>759</v>
      </c>
      <c r="G452" s="5" t="s">
        <v>13</v>
      </c>
      <c r="H452" s="90" t="s">
        <v>829</v>
      </c>
      <c r="I452" s="5" t="s">
        <v>15</v>
      </c>
    </row>
    <row r="453" spans="1:9" x14ac:dyDescent="0.25">
      <c r="A453" s="123">
        <v>42909</v>
      </c>
      <c r="B453" s="6" t="s">
        <v>771</v>
      </c>
      <c r="C453" s="8" t="s">
        <v>335</v>
      </c>
      <c r="D453" s="8" t="s">
        <v>31</v>
      </c>
      <c r="E453" s="7">
        <v>960000</v>
      </c>
      <c r="F453" s="124" t="s">
        <v>759</v>
      </c>
      <c r="G453" s="5" t="s">
        <v>13</v>
      </c>
      <c r="H453" s="90" t="s">
        <v>830</v>
      </c>
      <c r="I453" s="5" t="s">
        <v>15</v>
      </c>
    </row>
    <row r="454" spans="1:9" x14ac:dyDescent="0.25">
      <c r="A454" s="123">
        <v>42909</v>
      </c>
      <c r="B454" s="6" t="s">
        <v>777</v>
      </c>
      <c r="C454" s="6" t="s">
        <v>375</v>
      </c>
      <c r="D454" s="6" t="s">
        <v>45</v>
      </c>
      <c r="E454" s="7">
        <v>2000000</v>
      </c>
      <c r="F454" s="124" t="s">
        <v>826</v>
      </c>
      <c r="G454" s="5" t="s">
        <v>13</v>
      </c>
      <c r="H454" s="90" t="s">
        <v>834</v>
      </c>
      <c r="I454" s="5" t="s">
        <v>15</v>
      </c>
    </row>
    <row r="455" spans="1:9" x14ac:dyDescent="0.25">
      <c r="A455" s="123">
        <v>42909</v>
      </c>
      <c r="B455" s="6" t="s">
        <v>928</v>
      </c>
      <c r="C455" s="6" t="s">
        <v>187</v>
      </c>
      <c r="D455" s="6" t="s">
        <v>45</v>
      </c>
      <c r="E455" s="7">
        <v>4313750</v>
      </c>
      <c r="F455" s="124" t="s">
        <v>482</v>
      </c>
      <c r="G455" s="5" t="s">
        <v>19</v>
      </c>
      <c r="H455" s="90" t="s">
        <v>930</v>
      </c>
      <c r="I455" s="5"/>
    </row>
    <row r="456" spans="1:9" x14ac:dyDescent="0.25">
      <c r="A456" s="123">
        <v>42909</v>
      </c>
      <c r="B456" s="6" t="s">
        <v>984</v>
      </c>
      <c r="C456" s="6" t="s">
        <v>187</v>
      </c>
      <c r="D456" s="6" t="s">
        <v>31</v>
      </c>
      <c r="E456" s="7">
        <v>1523750</v>
      </c>
      <c r="F456" s="124" t="s">
        <v>46</v>
      </c>
      <c r="G456" s="5" t="s">
        <v>13</v>
      </c>
      <c r="H456" s="90" t="s">
        <v>930</v>
      </c>
      <c r="I456" s="5" t="s">
        <v>15</v>
      </c>
    </row>
    <row r="457" spans="1:9" x14ac:dyDescent="0.25">
      <c r="A457" s="123">
        <v>42909</v>
      </c>
      <c r="B457" s="6" t="s">
        <v>985</v>
      </c>
      <c r="C457" s="6" t="s">
        <v>187</v>
      </c>
      <c r="D457" s="6" t="s">
        <v>23</v>
      </c>
      <c r="E457" s="7">
        <v>2213750</v>
      </c>
      <c r="F457" s="124" t="s">
        <v>46</v>
      </c>
      <c r="G457" s="5" t="s">
        <v>13</v>
      </c>
      <c r="H457" s="90" t="s">
        <v>930</v>
      </c>
      <c r="I457" s="5"/>
    </row>
    <row r="458" spans="1:9" x14ac:dyDescent="0.25">
      <c r="A458" s="123">
        <v>42909</v>
      </c>
      <c r="B458" s="6" t="s">
        <v>982</v>
      </c>
      <c r="C458" s="6" t="s">
        <v>187</v>
      </c>
      <c r="D458" s="6" t="s">
        <v>31</v>
      </c>
      <c r="E458" s="7">
        <v>600000</v>
      </c>
      <c r="F458" s="124" t="s">
        <v>46</v>
      </c>
      <c r="G458" s="5" t="s">
        <v>19</v>
      </c>
      <c r="H458" s="90" t="s">
        <v>930</v>
      </c>
      <c r="I458" s="5" t="s">
        <v>15</v>
      </c>
    </row>
    <row r="459" spans="1:9" x14ac:dyDescent="0.25">
      <c r="A459" s="123">
        <v>42909</v>
      </c>
      <c r="B459" s="6" t="s">
        <v>983</v>
      </c>
      <c r="C459" s="6" t="s">
        <v>187</v>
      </c>
      <c r="D459" s="6" t="s">
        <v>31</v>
      </c>
      <c r="E459" s="7">
        <v>600000</v>
      </c>
      <c r="F459" s="124" t="s">
        <v>46</v>
      </c>
      <c r="G459" s="5" t="s">
        <v>19</v>
      </c>
      <c r="H459" s="90" t="s">
        <v>930</v>
      </c>
      <c r="I459" s="5" t="s">
        <v>15</v>
      </c>
    </row>
    <row r="460" spans="1:9" x14ac:dyDescent="0.25">
      <c r="A460" s="123">
        <v>42909</v>
      </c>
      <c r="B460" s="6" t="s">
        <v>981</v>
      </c>
      <c r="C460" s="6" t="s">
        <v>187</v>
      </c>
      <c r="D460" s="6" t="s">
        <v>31</v>
      </c>
      <c r="E460" s="7">
        <v>600000</v>
      </c>
      <c r="F460" s="124" t="s">
        <v>46</v>
      </c>
      <c r="G460" s="5" t="s">
        <v>19</v>
      </c>
      <c r="H460" s="90" t="s">
        <v>930</v>
      </c>
      <c r="I460" s="5" t="s">
        <v>15</v>
      </c>
    </row>
    <row r="461" spans="1:9" x14ac:dyDescent="0.25">
      <c r="A461" s="123">
        <v>42909</v>
      </c>
      <c r="B461" s="6" t="s">
        <v>726</v>
      </c>
      <c r="C461" s="8" t="s">
        <v>10</v>
      </c>
      <c r="D461" s="8" t="s">
        <v>11</v>
      </c>
      <c r="E461" s="7">
        <v>160000</v>
      </c>
      <c r="F461" s="124" t="s">
        <v>12</v>
      </c>
      <c r="G461" s="5" t="s">
        <v>13</v>
      </c>
      <c r="H461" s="90" t="s">
        <v>227</v>
      </c>
      <c r="I461" s="5" t="s">
        <v>15</v>
      </c>
    </row>
    <row r="462" spans="1:9" x14ac:dyDescent="0.25">
      <c r="A462" s="121">
        <v>42909</v>
      </c>
      <c r="B462" s="90" t="s">
        <v>849</v>
      </c>
      <c r="C462" s="90" t="s">
        <v>39</v>
      </c>
      <c r="D462" s="90" t="s">
        <v>31</v>
      </c>
      <c r="E462" s="90">
        <v>100000</v>
      </c>
      <c r="F462" s="90" t="s">
        <v>276</v>
      </c>
      <c r="G462" s="5" t="s">
        <v>13</v>
      </c>
      <c r="H462" s="90" t="s">
        <v>84</v>
      </c>
      <c r="I462" s="5" t="s">
        <v>15</v>
      </c>
    </row>
    <row r="463" spans="1:9" x14ac:dyDescent="0.25">
      <c r="A463" s="121">
        <v>42909</v>
      </c>
      <c r="B463" s="90" t="s">
        <v>860</v>
      </c>
      <c r="C463" s="90" t="s">
        <v>10</v>
      </c>
      <c r="D463" s="90" t="s">
        <v>31</v>
      </c>
      <c r="E463" s="90">
        <v>50000</v>
      </c>
      <c r="F463" s="90" t="s">
        <v>276</v>
      </c>
      <c r="G463" s="5" t="s">
        <v>13</v>
      </c>
      <c r="H463" s="90" t="s">
        <v>532</v>
      </c>
      <c r="I463" s="5" t="s">
        <v>15</v>
      </c>
    </row>
    <row r="464" spans="1:9" x14ac:dyDescent="0.25">
      <c r="A464" s="121">
        <v>42909</v>
      </c>
      <c r="B464" s="90" t="s">
        <v>845</v>
      </c>
      <c r="C464" s="90" t="s">
        <v>10</v>
      </c>
      <c r="D464" s="90" t="s">
        <v>31</v>
      </c>
      <c r="E464" s="90">
        <v>60000</v>
      </c>
      <c r="F464" s="90" t="s">
        <v>276</v>
      </c>
      <c r="G464" s="5" t="s">
        <v>13</v>
      </c>
      <c r="H464" s="90" t="s">
        <v>846</v>
      </c>
      <c r="I464" s="5" t="s">
        <v>15</v>
      </c>
    </row>
    <row r="465" spans="1:9" x14ac:dyDescent="0.25">
      <c r="A465" s="121">
        <v>42909</v>
      </c>
      <c r="B465" s="8" t="s">
        <v>847</v>
      </c>
      <c r="C465" s="90" t="s">
        <v>335</v>
      </c>
      <c r="D465" s="90" t="s">
        <v>31</v>
      </c>
      <c r="E465" s="90">
        <v>300000</v>
      </c>
      <c r="F465" s="90" t="s">
        <v>276</v>
      </c>
      <c r="G465" s="5" t="s">
        <v>13</v>
      </c>
      <c r="H465" s="90" t="s">
        <v>848</v>
      </c>
      <c r="I465" s="5" t="s">
        <v>15</v>
      </c>
    </row>
    <row r="466" spans="1:9" x14ac:dyDescent="0.25">
      <c r="A466" s="121">
        <v>42909</v>
      </c>
      <c r="B466" s="90" t="s">
        <v>849</v>
      </c>
      <c r="C466" s="90" t="s">
        <v>39</v>
      </c>
      <c r="D466" s="90" t="s">
        <v>31</v>
      </c>
      <c r="E466" s="90">
        <v>100000</v>
      </c>
      <c r="F466" s="90" t="s">
        <v>276</v>
      </c>
      <c r="G466" s="5" t="s">
        <v>13</v>
      </c>
      <c r="H466" s="90" t="s">
        <v>108</v>
      </c>
      <c r="I466" s="5" t="s">
        <v>15</v>
      </c>
    </row>
    <row r="467" spans="1:9" x14ac:dyDescent="0.25">
      <c r="A467" s="121">
        <v>42910</v>
      </c>
      <c r="B467" s="90" t="s">
        <v>863</v>
      </c>
      <c r="C467" s="90" t="s">
        <v>39</v>
      </c>
      <c r="D467" s="90" t="s">
        <v>31</v>
      </c>
      <c r="E467" s="90">
        <v>100000</v>
      </c>
      <c r="F467" s="90" t="s">
        <v>276</v>
      </c>
      <c r="G467" s="5" t="s">
        <v>13</v>
      </c>
      <c r="H467" s="90" t="s">
        <v>108</v>
      </c>
      <c r="I467" s="5" t="s">
        <v>15</v>
      </c>
    </row>
    <row r="468" spans="1:9" x14ac:dyDescent="0.25">
      <c r="A468" s="121">
        <v>42910</v>
      </c>
      <c r="B468" s="90" t="s">
        <v>851</v>
      </c>
      <c r="C468" s="90" t="s">
        <v>39</v>
      </c>
      <c r="D468" s="90" t="s">
        <v>31</v>
      </c>
      <c r="E468" s="90">
        <v>200000</v>
      </c>
      <c r="F468" s="90" t="s">
        <v>276</v>
      </c>
      <c r="G468" s="5" t="s">
        <v>13</v>
      </c>
      <c r="H468" s="90" t="s">
        <v>854</v>
      </c>
      <c r="I468" s="5" t="s">
        <v>15</v>
      </c>
    </row>
    <row r="469" spans="1:9" x14ac:dyDescent="0.25">
      <c r="A469" s="121">
        <v>42910</v>
      </c>
      <c r="B469" s="90" t="s">
        <v>850</v>
      </c>
      <c r="C469" s="90" t="s">
        <v>10</v>
      </c>
      <c r="D469" s="90" t="s">
        <v>31</v>
      </c>
      <c r="E469" s="90">
        <v>170000</v>
      </c>
      <c r="F469" s="90" t="s">
        <v>276</v>
      </c>
      <c r="G469" s="5" t="s">
        <v>13</v>
      </c>
      <c r="H469" s="90" t="s">
        <v>376</v>
      </c>
      <c r="I469" s="5" t="s">
        <v>15</v>
      </c>
    </row>
    <row r="470" spans="1:9" x14ac:dyDescent="0.25">
      <c r="A470" s="121">
        <v>42913</v>
      </c>
      <c r="B470" s="90" t="s">
        <v>201</v>
      </c>
      <c r="C470" s="90" t="s">
        <v>1028</v>
      </c>
      <c r="D470" s="90" t="s">
        <v>23</v>
      </c>
      <c r="E470" s="90">
        <v>8000</v>
      </c>
      <c r="F470" s="90" t="s">
        <v>330</v>
      </c>
      <c r="G470" s="5" t="s">
        <v>13</v>
      </c>
      <c r="H470" s="5" t="s">
        <v>540</v>
      </c>
      <c r="I470" s="90" t="s">
        <v>15</v>
      </c>
    </row>
    <row r="471" spans="1:9" x14ac:dyDescent="0.25">
      <c r="A471" s="121">
        <v>42913</v>
      </c>
      <c r="B471" s="90" t="s">
        <v>915</v>
      </c>
      <c r="C471" s="8" t="s">
        <v>10</v>
      </c>
      <c r="D471" s="90" t="s">
        <v>23</v>
      </c>
      <c r="E471" s="90">
        <v>30000</v>
      </c>
      <c r="F471" s="90" t="s">
        <v>28</v>
      </c>
      <c r="G471" s="5" t="s">
        <v>13</v>
      </c>
      <c r="H471" s="5" t="s">
        <v>916</v>
      </c>
      <c r="I471" s="90"/>
    </row>
    <row r="472" spans="1:9" x14ac:dyDescent="0.25">
      <c r="A472" s="121">
        <v>42913</v>
      </c>
      <c r="B472" s="90" t="s">
        <v>909</v>
      </c>
      <c r="C472" s="8" t="s">
        <v>10</v>
      </c>
      <c r="D472" s="90" t="s">
        <v>23</v>
      </c>
      <c r="E472" s="90">
        <v>30000</v>
      </c>
      <c r="F472" s="90" t="s">
        <v>28</v>
      </c>
      <c r="G472" s="5" t="s">
        <v>13</v>
      </c>
      <c r="H472" s="5" t="s">
        <v>571</v>
      </c>
      <c r="I472" s="90" t="s">
        <v>15</v>
      </c>
    </row>
    <row r="473" spans="1:9" x14ac:dyDescent="0.25">
      <c r="A473" s="120">
        <v>42913</v>
      </c>
      <c r="B473" s="8" t="s">
        <v>332</v>
      </c>
      <c r="C473" s="8" t="s">
        <v>10</v>
      </c>
      <c r="D473" s="8" t="s">
        <v>23</v>
      </c>
      <c r="E473" s="8">
        <v>21000</v>
      </c>
      <c r="F473" s="8" t="s">
        <v>18</v>
      </c>
      <c r="G473" s="5" t="s">
        <v>13</v>
      </c>
      <c r="H473" s="5" t="s">
        <v>556</v>
      </c>
      <c r="I473" s="90" t="s">
        <v>15</v>
      </c>
    </row>
    <row r="474" spans="1:9" x14ac:dyDescent="0.25">
      <c r="A474" s="120">
        <v>42913</v>
      </c>
      <c r="B474" s="8" t="s">
        <v>615</v>
      </c>
      <c r="C474" s="8" t="s">
        <v>10</v>
      </c>
      <c r="D474" s="8" t="s">
        <v>23</v>
      </c>
      <c r="E474" s="8">
        <v>2000</v>
      </c>
      <c r="F474" s="8" t="s">
        <v>18</v>
      </c>
      <c r="G474" s="5" t="s">
        <v>13</v>
      </c>
      <c r="H474" s="5" t="s">
        <v>556</v>
      </c>
      <c r="I474" s="90" t="s">
        <v>15</v>
      </c>
    </row>
    <row r="475" spans="1:9" x14ac:dyDescent="0.25">
      <c r="A475" s="120">
        <v>42913</v>
      </c>
      <c r="B475" s="8" t="s">
        <v>616</v>
      </c>
      <c r="C475" s="8" t="s">
        <v>10</v>
      </c>
      <c r="D475" s="8" t="s">
        <v>23</v>
      </c>
      <c r="E475" s="8">
        <v>1500</v>
      </c>
      <c r="F475" s="8" t="s">
        <v>18</v>
      </c>
      <c r="G475" s="5" t="s">
        <v>13</v>
      </c>
      <c r="H475" s="5" t="s">
        <v>556</v>
      </c>
      <c r="I475" s="90" t="s">
        <v>15</v>
      </c>
    </row>
    <row r="476" spans="1:9" x14ac:dyDescent="0.25">
      <c r="A476" s="120">
        <v>42913</v>
      </c>
      <c r="B476" s="8" t="s">
        <v>617</v>
      </c>
      <c r="C476" s="8" t="s">
        <v>10</v>
      </c>
      <c r="D476" s="8" t="s">
        <v>23</v>
      </c>
      <c r="E476" s="8">
        <v>4000</v>
      </c>
      <c r="F476" s="8" t="s">
        <v>18</v>
      </c>
      <c r="G476" s="5" t="s">
        <v>13</v>
      </c>
      <c r="H476" s="5" t="s">
        <v>556</v>
      </c>
      <c r="I476" s="90" t="s">
        <v>15</v>
      </c>
    </row>
    <row r="477" spans="1:9" x14ac:dyDescent="0.25">
      <c r="A477" s="120">
        <v>42913</v>
      </c>
      <c r="B477" s="8" t="s">
        <v>618</v>
      </c>
      <c r="C477" s="8" t="s">
        <v>10</v>
      </c>
      <c r="D477" s="8" t="s">
        <v>23</v>
      </c>
      <c r="E477" s="8">
        <v>30000</v>
      </c>
      <c r="F477" s="8" t="s">
        <v>18</v>
      </c>
      <c r="G477" s="5" t="s">
        <v>13</v>
      </c>
      <c r="H477" s="5" t="s">
        <v>947</v>
      </c>
      <c r="I477" s="90" t="s">
        <v>15</v>
      </c>
    </row>
    <row r="478" spans="1:9" x14ac:dyDescent="0.25">
      <c r="A478" s="120">
        <v>42913</v>
      </c>
      <c r="B478" s="8" t="s">
        <v>25</v>
      </c>
      <c r="C478" s="8" t="s">
        <v>10</v>
      </c>
      <c r="D478" s="8" t="s">
        <v>23</v>
      </c>
      <c r="E478" s="8">
        <v>16000</v>
      </c>
      <c r="F478" s="8" t="s">
        <v>624</v>
      </c>
      <c r="G478" s="5" t="s">
        <v>13</v>
      </c>
      <c r="H478" s="90" t="s">
        <v>206</v>
      </c>
      <c r="I478" s="5" t="s">
        <v>15</v>
      </c>
    </row>
    <row r="479" spans="1:9" x14ac:dyDescent="0.25">
      <c r="A479" s="121">
        <v>42913</v>
      </c>
      <c r="B479" s="90" t="s">
        <v>632</v>
      </c>
      <c r="C479" s="90" t="s">
        <v>10</v>
      </c>
      <c r="D479" s="90" t="s">
        <v>31</v>
      </c>
      <c r="E479" s="90">
        <v>15000</v>
      </c>
      <c r="F479" s="90" t="s">
        <v>130</v>
      </c>
      <c r="G479" s="5" t="s">
        <v>13</v>
      </c>
      <c r="H479" s="90" t="s">
        <v>890</v>
      </c>
      <c r="I479" s="5" t="s">
        <v>15</v>
      </c>
    </row>
    <row r="480" spans="1:9" x14ac:dyDescent="0.25">
      <c r="A480" s="121">
        <v>42913</v>
      </c>
      <c r="B480" s="90" t="s">
        <v>170</v>
      </c>
      <c r="C480" s="90" t="s">
        <v>10</v>
      </c>
      <c r="D480" s="90" t="s">
        <v>31</v>
      </c>
      <c r="E480" s="90">
        <v>10000</v>
      </c>
      <c r="F480" s="90" t="s">
        <v>37</v>
      </c>
      <c r="G480" s="5" t="s">
        <v>13</v>
      </c>
      <c r="H480" s="90" t="s">
        <v>169</v>
      </c>
      <c r="I480" s="5" t="s">
        <v>15</v>
      </c>
    </row>
    <row r="481" spans="1:9" x14ac:dyDescent="0.25">
      <c r="A481" s="121">
        <v>42913</v>
      </c>
      <c r="B481" s="90" t="s">
        <v>778</v>
      </c>
      <c r="C481" s="90" t="s">
        <v>10</v>
      </c>
      <c r="D481" s="90" t="s">
        <v>31</v>
      </c>
      <c r="E481" s="90">
        <v>16000</v>
      </c>
      <c r="F481" s="90" t="s">
        <v>37</v>
      </c>
      <c r="G481" s="5" t="s">
        <v>13</v>
      </c>
      <c r="H481" s="90" t="s">
        <v>38</v>
      </c>
      <c r="I481" s="5" t="s">
        <v>15</v>
      </c>
    </row>
    <row r="482" spans="1:9" x14ac:dyDescent="0.25">
      <c r="A482" s="121">
        <v>42913</v>
      </c>
      <c r="B482" s="90" t="s">
        <v>644</v>
      </c>
      <c r="C482" s="90" t="s">
        <v>10</v>
      </c>
      <c r="D482" s="90" t="s">
        <v>31</v>
      </c>
      <c r="E482" s="90">
        <v>15000</v>
      </c>
      <c r="F482" s="90" t="s">
        <v>32</v>
      </c>
      <c r="G482" s="5" t="s">
        <v>13</v>
      </c>
      <c r="H482" s="90" t="s">
        <v>557</v>
      </c>
      <c r="I482" s="5" t="s">
        <v>15</v>
      </c>
    </row>
    <row r="483" spans="1:9" x14ac:dyDescent="0.25">
      <c r="A483" s="121">
        <v>42913</v>
      </c>
      <c r="B483" s="8" t="s">
        <v>649</v>
      </c>
      <c r="C483" s="90" t="s">
        <v>10</v>
      </c>
      <c r="D483" s="90" t="s">
        <v>152</v>
      </c>
      <c r="E483" s="90">
        <v>10000</v>
      </c>
      <c r="F483" s="90" t="s">
        <v>153</v>
      </c>
      <c r="G483" s="5" t="s">
        <v>13</v>
      </c>
      <c r="H483" s="90" t="s">
        <v>947</v>
      </c>
      <c r="I483" s="5" t="s">
        <v>15</v>
      </c>
    </row>
    <row r="484" spans="1:9" x14ac:dyDescent="0.25">
      <c r="A484" s="121">
        <v>42913</v>
      </c>
      <c r="B484" s="8" t="s">
        <v>650</v>
      </c>
      <c r="C484" s="90" t="s">
        <v>138</v>
      </c>
      <c r="D484" s="90" t="s">
        <v>152</v>
      </c>
      <c r="E484" s="90">
        <v>100000</v>
      </c>
      <c r="F484" s="90" t="s">
        <v>153</v>
      </c>
      <c r="G484" s="5" t="s">
        <v>13</v>
      </c>
      <c r="H484" s="90" t="s">
        <v>972</v>
      </c>
      <c r="I484" s="5" t="s">
        <v>15</v>
      </c>
    </row>
    <row r="485" spans="1:9" x14ac:dyDescent="0.25">
      <c r="A485" s="121">
        <v>42913</v>
      </c>
      <c r="B485" s="8" t="s">
        <v>651</v>
      </c>
      <c r="C485" s="90" t="s">
        <v>138</v>
      </c>
      <c r="D485" s="90" t="s">
        <v>152</v>
      </c>
      <c r="E485" s="90">
        <v>210000</v>
      </c>
      <c r="F485" s="90" t="s">
        <v>153</v>
      </c>
      <c r="G485" s="5" t="s">
        <v>13</v>
      </c>
      <c r="H485" s="90" t="s">
        <v>973</v>
      </c>
      <c r="I485" s="5" t="s">
        <v>15</v>
      </c>
    </row>
    <row r="486" spans="1:9" x14ac:dyDescent="0.25">
      <c r="A486" s="123">
        <v>42913</v>
      </c>
      <c r="B486" s="6" t="s">
        <v>785</v>
      </c>
      <c r="C486" s="6" t="s">
        <v>10</v>
      </c>
      <c r="D486" s="6" t="s">
        <v>45</v>
      </c>
      <c r="E486" s="7">
        <v>50000</v>
      </c>
      <c r="F486" s="124" t="s">
        <v>826</v>
      </c>
      <c r="G486" s="5" t="s">
        <v>13</v>
      </c>
      <c r="H486" s="90" t="s">
        <v>835</v>
      </c>
      <c r="I486" s="5" t="s">
        <v>15</v>
      </c>
    </row>
    <row r="487" spans="1:9" x14ac:dyDescent="0.25">
      <c r="A487" s="123">
        <v>42913</v>
      </c>
      <c r="B487" s="6" t="s">
        <v>931</v>
      </c>
      <c r="C487" s="6" t="s">
        <v>10</v>
      </c>
      <c r="D487" s="6" t="s">
        <v>45</v>
      </c>
      <c r="E487" s="7">
        <v>120000</v>
      </c>
      <c r="F487" s="124" t="s">
        <v>826</v>
      </c>
      <c r="G487" s="5" t="s">
        <v>13</v>
      </c>
      <c r="H487" s="90" t="s">
        <v>231</v>
      </c>
      <c r="I487" s="5" t="s">
        <v>15</v>
      </c>
    </row>
    <row r="488" spans="1:9" x14ac:dyDescent="0.25">
      <c r="A488" s="123">
        <v>42913</v>
      </c>
      <c r="B488" s="6" t="s">
        <v>793</v>
      </c>
      <c r="C488" s="6" t="s">
        <v>10</v>
      </c>
      <c r="D488" s="6" t="s">
        <v>45</v>
      </c>
      <c r="E488" s="7">
        <v>80000</v>
      </c>
      <c r="F488" s="124" t="s">
        <v>826</v>
      </c>
      <c r="G488" s="5" t="s">
        <v>13</v>
      </c>
      <c r="H488" s="90" t="s">
        <v>567</v>
      </c>
      <c r="I488" s="5" t="s">
        <v>15</v>
      </c>
    </row>
    <row r="489" spans="1:9" x14ac:dyDescent="0.25">
      <c r="A489" s="123">
        <v>42913</v>
      </c>
      <c r="B489" s="6" t="s">
        <v>794</v>
      </c>
      <c r="C489" s="6" t="s">
        <v>375</v>
      </c>
      <c r="D489" s="6" t="s">
        <v>45</v>
      </c>
      <c r="E489" s="7">
        <v>20000</v>
      </c>
      <c r="F489" s="124" t="s">
        <v>826</v>
      </c>
      <c r="G489" s="5" t="s">
        <v>13</v>
      </c>
      <c r="H489" s="90" t="s">
        <v>836</v>
      </c>
      <c r="I489" s="5" t="s">
        <v>15</v>
      </c>
    </row>
    <row r="490" spans="1:9" x14ac:dyDescent="0.25">
      <c r="A490" s="123">
        <v>42913</v>
      </c>
      <c r="B490" s="6" t="s">
        <v>784</v>
      </c>
      <c r="C490" s="8" t="s">
        <v>10</v>
      </c>
      <c r="D490" s="8" t="s">
        <v>11</v>
      </c>
      <c r="E490" s="7">
        <v>40000</v>
      </c>
      <c r="F490" s="124" t="s">
        <v>12</v>
      </c>
      <c r="G490" s="5" t="s">
        <v>13</v>
      </c>
      <c r="H490" s="90" t="s">
        <v>224</v>
      </c>
      <c r="I490" s="5" t="s">
        <v>15</v>
      </c>
    </row>
    <row r="491" spans="1:9" x14ac:dyDescent="0.25">
      <c r="A491" s="123">
        <v>42913</v>
      </c>
      <c r="B491" s="6" t="s">
        <v>790</v>
      </c>
      <c r="C491" s="8" t="s">
        <v>10</v>
      </c>
      <c r="D491" s="8" t="s">
        <v>11</v>
      </c>
      <c r="E491" s="7">
        <v>52000</v>
      </c>
      <c r="F491" s="124" t="s">
        <v>12</v>
      </c>
      <c r="G491" s="5" t="s">
        <v>13</v>
      </c>
      <c r="H491" s="90" t="s">
        <v>544</v>
      </c>
      <c r="I491" s="5" t="s">
        <v>15</v>
      </c>
    </row>
    <row r="492" spans="1:9" x14ac:dyDescent="0.25">
      <c r="A492" s="123">
        <v>42913</v>
      </c>
      <c r="B492" s="6" t="s">
        <v>792</v>
      </c>
      <c r="C492" s="8" t="s">
        <v>10</v>
      </c>
      <c r="D492" s="8" t="s">
        <v>11</v>
      </c>
      <c r="E492" s="7">
        <v>80000</v>
      </c>
      <c r="F492" s="124" t="s">
        <v>12</v>
      </c>
      <c r="G492" s="5" t="s">
        <v>13</v>
      </c>
      <c r="H492" s="90" t="s">
        <v>570</v>
      </c>
      <c r="I492" s="5" t="s">
        <v>15</v>
      </c>
    </row>
    <row r="493" spans="1:9" x14ac:dyDescent="0.25">
      <c r="A493" s="121">
        <v>42914</v>
      </c>
      <c r="B493" s="90" t="s">
        <v>201</v>
      </c>
      <c r="C493" s="90" t="s">
        <v>1028</v>
      </c>
      <c r="D493" s="90" t="s">
        <v>23</v>
      </c>
      <c r="E493" s="90">
        <v>8000</v>
      </c>
      <c r="F493" s="90" t="s">
        <v>330</v>
      </c>
      <c r="G493" s="5" t="s">
        <v>13</v>
      </c>
      <c r="H493" s="5" t="s">
        <v>540</v>
      </c>
      <c r="I493" s="90" t="s">
        <v>15</v>
      </c>
    </row>
    <row r="494" spans="1:9" x14ac:dyDescent="0.25">
      <c r="A494" s="121">
        <v>42914</v>
      </c>
      <c r="B494" s="90" t="s">
        <v>600</v>
      </c>
      <c r="C494" s="8" t="s">
        <v>10</v>
      </c>
      <c r="D494" s="90" t="s">
        <v>23</v>
      </c>
      <c r="E494" s="90">
        <v>30000</v>
      </c>
      <c r="F494" s="90" t="s">
        <v>28</v>
      </c>
      <c r="G494" s="5" t="s">
        <v>13</v>
      </c>
      <c r="H494" s="5" t="s">
        <v>916</v>
      </c>
      <c r="I494" s="90" t="s">
        <v>15</v>
      </c>
    </row>
    <row r="495" spans="1:9" x14ac:dyDescent="0.25">
      <c r="A495" s="120">
        <v>42914</v>
      </c>
      <c r="B495" s="8" t="s">
        <v>619</v>
      </c>
      <c r="C495" s="8" t="s">
        <v>10</v>
      </c>
      <c r="D495" s="8" t="s">
        <v>23</v>
      </c>
      <c r="E495" s="8">
        <v>30000</v>
      </c>
      <c r="F495" s="8" t="s">
        <v>18</v>
      </c>
      <c r="G495" s="5" t="s">
        <v>13</v>
      </c>
      <c r="H495" s="5" t="s">
        <v>947</v>
      </c>
      <c r="I495" s="90" t="s">
        <v>15</v>
      </c>
    </row>
    <row r="496" spans="1:9" x14ac:dyDescent="0.25">
      <c r="A496" s="120">
        <v>42914</v>
      </c>
      <c r="B496" s="8" t="s">
        <v>620</v>
      </c>
      <c r="C496" s="8" t="s">
        <v>10</v>
      </c>
      <c r="D496" s="8" t="s">
        <v>23</v>
      </c>
      <c r="E496" s="8">
        <v>30000</v>
      </c>
      <c r="F496" s="8" t="s">
        <v>18</v>
      </c>
      <c r="G496" s="5" t="s">
        <v>13</v>
      </c>
      <c r="H496" s="5" t="s">
        <v>948</v>
      </c>
      <c r="I496" s="90" t="s">
        <v>15</v>
      </c>
    </row>
    <row r="497" spans="1:9" x14ac:dyDescent="0.25">
      <c r="A497" s="120">
        <v>42914</v>
      </c>
      <c r="B497" s="8" t="s">
        <v>621</v>
      </c>
      <c r="C497" s="8" t="s">
        <v>10</v>
      </c>
      <c r="D497" s="8" t="s">
        <v>23</v>
      </c>
      <c r="E497" s="8">
        <v>8500</v>
      </c>
      <c r="F497" s="8" t="s">
        <v>18</v>
      </c>
      <c r="G497" s="5" t="s">
        <v>13</v>
      </c>
      <c r="H497" s="5" t="s">
        <v>26</v>
      </c>
      <c r="I497" s="90" t="s">
        <v>15</v>
      </c>
    </row>
    <row r="498" spans="1:9" x14ac:dyDescent="0.25">
      <c r="A498" s="120">
        <v>42914</v>
      </c>
      <c r="B498" s="8" t="s">
        <v>25</v>
      </c>
      <c r="C498" s="8" t="s">
        <v>10</v>
      </c>
      <c r="D498" s="8" t="s">
        <v>23</v>
      </c>
      <c r="E498" s="8">
        <v>16000</v>
      </c>
      <c r="F498" s="8" t="s">
        <v>624</v>
      </c>
      <c r="G498" s="5" t="s">
        <v>13</v>
      </c>
      <c r="H498" s="90" t="s">
        <v>206</v>
      </c>
      <c r="I498" s="5" t="s">
        <v>15</v>
      </c>
    </row>
    <row r="499" spans="1:9" x14ac:dyDescent="0.25">
      <c r="A499" s="121">
        <v>42914</v>
      </c>
      <c r="B499" s="90" t="s">
        <v>627</v>
      </c>
      <c r="C499" s="90" t="s">
        <v>10</v>
      </c>
      <c r="D499" s="90" t="s">
        <v>31</v>
      </c>
      <c r="E499" s="90">
        <v>12000</v>
      </c>
      <c r="F499" s="90" t="s">
        <v>130</v>
      </c>
      <c r="G499" s="5" t="s">
        <v>13</v>
      </c>
      <c r="H499" s="90" t="s">
        <v>896</v>
      </c>
      <c r="I499" s="5" t="s">
        <v>15</v>
      </c>
    </row>
    <row r="500" spans="1:9" x14ac:dyDescent="0.25">
      <c r="A500" s="121">
        <v>42914</v>
      </c>
      <c r="B500" s="90" t="s">
        <v>632</v>
      </c>
      <c r="C500" s="90" t="s">
        <v>10</v>
      </c>
      <c r="D500" s="90" t="s">
        <v>31</v>
      </c>
      <c r="E500" s="90">
        <v>15000</v>
      </c>
      <c r="F500" s="90" t="s">
        <v>130</v>
      </c>
      <c r="G500" s="5" t="s">
        <v>13</v>
      </c>
      <c r="H500" s="90" t="s">
        <v>148</v>
      </c>
      <c r="I500" s="5" t="s">
        <v>15</v>
      </c>
    </row>
    <row r="501" spans="1:9" x14ac:dyDescent="0.25">
      <c r="A501" s="121">
        <v>42914</v>
      </c>
      <c r="B501" s="90" t="s">
        <v>628</v>
      </c>
      <c r="C501" s="90" t="s">
        <v>10</v>
      </c>
      <c r="D501" s="90" t="s">
        <v>31</v>
      </c>
      <c r="E501" s="90">
        <v>80000</v>
      </c>
      <c r="F501" s="90" t="s">
        <v>130</v>
      </c>
      <c r="G501" s="5" t="s">
        <v>13</v>
      </c>
      <c r="H501" s="90" t="s">
        <v>894</v>
      </c>
      <c r="I501" s="5" t="s">
        <v>15</v>
      </c>
    </row>
    <row r="502" spans="1:9" x14ac:dyDescent="0.25">
      <c r="A502" s="121">
        <v>42914</v>
      </c>
      <c r="B502" s="90" t="s">
        <v>635</v>
      </c>
      <c r="C502" s="90" t="s">
        <v>10</v>
      </c>
      <c r="D502" s="90" t="s">
        <v>31</v>
      </c>
      <c r="E502" s="90">
        <v>20000</v>
      </c>
      <c r="F502" s="90" t="s">
        <v>61</v>
      </c>
      <c r="G502" s="5" t="s">
        <v>13</v>
      </c>
      <c r="H502" s="90" t="s">
        <v>917</v>
      </c>
      <c r="I502" s="5" t="s">
        <v>15</v>
      </c>
    </row>
    <row r="503" spans="1:9" x14ac:dyDescent="0.25">
      <c r="A503" s="121">
        <v>42914</v>
      </c>
      <c r="B503" s="90" t="s">
        <v>636</v>
      </c>
      <c r="C503" s="90" t="s">
        <v>10</v>
      </c>
      <c r="D503" s="90" t="s">
        <v>31</v>
      </c>
      <c r="E503" s="90">
        <v>40000</v>
      </c>
      <c r="F503" s="90" t="s">
        <v>61</v>
      </c>
      <c r="G503" s="5" t="s">
        <v>13</v>
      </c>
      <c r="H503" s="90" t="s">
        <v>918</v>
      </c>
      <c r="I503" s="5" t="s">
        <v>15</v>
      </c>
    </row>
    <row r="504" spans="1:9" x14ac:dyDescent="0.25">
      <c r="A504" s="121">
        <v>42914</v>
      </c>
      <c r="B504" s="90" t="s">
        <v>969</v>
      </c>
      <c r="C504" s="90" t="s">
        <v>335</v>
      </c>
      <c r="D504" s="90" t="s">
        <v>31</v>
      </c>
      <c r="E504" s="90">
        <v>80000</v>
      </c>
      <c r="F504" s="90" t="s">
        <v>61</v>
      </c>
      <c r="G504" s="5" t="s">
        <v>13</v>
      </c>
      <c r="H504" s="90" t="s">
        <v>919</v>
      </c>
      <c r="I504" s="5" t="s">
        <v>15</v>
      </c>
    </row>
    <row r="505" spans="1:9" x14ac:dyDescent="0.25">
      <c r="A505" s="121">
        <v>42914</v>
      </c>
      <c r="B505" s="90" t="s">
        <v>927</v>
      </c>
      <c r="C505" s="90" t="s">
        <v>74</v>
      </c>
      <c r="D505" s="90" t="s">
        <v>31</v>
      </c>
      <c r="E505" s="90">
        <v>40000</v>
      </c>
      <c r="F505" s="90" t="s">
        <v>61</v>
      </c>
      <c r="G505" s="5" t="s">
        <v>13</v>
      </c>
      <c r="H505" s="90" t="s">
        <v>920</v>
      </c>
      <c r="I505" s="5" t="s">
        <v>15</v>
      </c>
    </row>
    <row r="506" spans="1:9" x14ac:dyDescent="0.25">
      <c r="A506" s="121">
        <v>42914</v>
      </c>
      <c r="B506" s="90" t="s">
        <v>640</v>
      </c>
      <c r="C506" s="90" t="s">
        <v>10</v>
      </c>
      <c r="D506" s="90" t="s">
        <v>31</v>
      </c>
      <c r="E506" s="90">
        <v>20000</v>
      </c>
      <c r="F506" s="90" t="s">
        <v>37</v>
      </c>
      <c r="G506" s="5" t="s">
        <v>13</v>
      </c>
      <c r="H506" s="90" t="s">
        <v>94</v>
      </c>
      <c r="I506" s="5" t="s">
        <v>15</v>
      </c>
    </row>
    <row r="507" spans="1:9" x14ac:dyDescent="0.25">
      <c r="A507" s="121">
        <v>42914</v>
      </c>
      <c r="B507" s="90" t="s">
        <v>641</v>
      </c>
      <c r="C507" s="90" t="s">
        <v>10</v>
      </c>
      <c r="D507" s="90" t="s">
        <v>31</v>
      </c>
      <c r="E507" s="90">
        <v>20000</v>
      </c>
      <c r="F507" s="90" t="s">
        <v>37</v>
      </c>
      <c r="G507" s="5" t="s">
        <v>13</v>
      </c>
      <c r="H507" s="90" t="s">
        <v>949</v>
      </c>
      <c r="I507" s="5" t="s">
        <v>15</v>
      </c>
    </row>
    <row r="508" spans="1:9" x14ac:dyDescent="0.25">
      <c r="A508" s="121">
        <v>42914</v>
      </c>
      <c r="B508" s="90" t="s">
        <v>957</v>
      </c>
      <c r="C508" s="90" t="s">
        <v>39</v>
      </c>
      <c r="D508" s="90" t="s">
        <v>31</v>
      </c>
      <c r="E508" s="90">
        <v>80000</v>
      </c>
      <c r="F508" s="90" t="s">
        <v>37</v>
      </c>
      <c r="G508" s="5" t="s">
        <v>13</v>
      </c>
      <c r="H508" s="90" t="s">
        <v>950</v>
      </c>
      <c r="I508" s="5" t="s">
        <v>15</v>
      </c>
    </row>
    <row r="509" spans="1:9" x14ac:dyDescent="0.25">
      <c r="A509" s="121">
        <v>42914</v>
      </c>
      <c r="B509" s="90" t="s">
        <v>952</v>
      </c>
      <c r="C509" s="90" t="s">
        <v>610</v>
      </c>
      <c r="D509" s="90" t="s">
        <v>31</v>
      </c>
      <c r="E509" s="90">
        <v>200000</v>
      </c>
      <c r="F509" s="90" t="s">
        <v>37</v>
      </c>
      <c r="G509" s="5" t="s">
        <v>13</v>
      </c>
      <c r="H509" s="90" t="s">
        <v>951</v>
      </c>
      <c r="I509" s="5" t="s">
        <v>15</v>
      </c>
    </row>
    <row r="510" spans="1:9" x14ac:dyDescent="0.25">
      <c r="A510" s="121">
        <v>42914</v>
      </c>
      <c r="B510" s="90" t="s">
        <v>954</v>
      </c>
      <c r="C510" s="90" t="s">
        <v>35</v>
      </c>
      <c r="D510" s="90" t="s">
        <v>31</v>
      </c>
      <c r="E510" s="90">
        <v>15000</v>
      </c>
      <c r="F510" s="90" t="s">
        <v>37</v>
      </c>
      <c r="G510" s="5" t="s">
        <v>13</v>
      </c>
      <c r="H510" s="90" t="s">
        <v>196</v>
      </c>
      <c r="I510" s="5" t="s">
        <v>15</v>
      </c>
    </row>
    <row r="511" spans="1:9" x14ac:dyDescent="0.25">
      <c r="A511" s="121">
        <v>42914</v>
      </c>
      <c r="B511" s="90" t="s">
        <v>645</v>
      </c>
      <c r="C511" s="90" t="s">
        <v>10</v>
      </c>
      <c r="D511" s="90" t="s">
        <v>31</v>
      </c>
      <c r="E511" s="90">
        <v>15000</v>
      </c>
      <c r="F511" s="90" t="s">
        <v>32</v>
      </c>
      <c r="G511" s="5" t="s">
        <v>13</v>
      </c>
      <c r="H511" s="90" t="s">
        <v>557</v>
      </c>
      <c r="I511" s="5" t="s">
        <v>15</v>
      </c>
    </row>
    <row r="512" spans="1:9" x14ac:dyDescent="0.25">
      <c r="A512" s="121">
        <v>42914</v>
      </c>
      <c r="B512" s="8" t="s">
        <v>652</v>
      </c>
      <c r="C512" s="90" t="s">
        <v>138</v>
      </c>
      <c r="D512" s="90" t="s">
        <v>152</v>
      </c>
      <c r="E512" s="90">
        <v>100000</v>
      </c>
      <c r="F512" s="90" t="s">
        <v>153</v>
      </c>
      <c r="G512" s="5" t="s">
        <v>13</v>
      </c>
      <c r="H512" s="90" t="s">
        <v>974</v>
      </c>
      <c r="I512" s="5" t="s">
        <v>15</v>
      </c>
    </row>
    <row r="513" spans="1:9" x14ac:dyDescent="0.25">
      <c r="A513" s="121">
        <v>42914</v>
      </c>
      <c r="B513" s="8" t="s">
        <v>360</v>
      </c>
      <c r="C513" s="90" t="s">
        <v>138</v>
      </c>
      <c r="D513" s="90" t="s">
        <v>152</v>
      </c>
      <c r="E513" s="90">
        <v>100000</v>
      </c>
      <c r="F513" s="90" t="s">
        <v>153</v>
      </c>
      <c r="G513" s="5" t="s">
        <v>13</v>
      </c>
      <c r="H513" s="90" t="s">
        <v>974</v>
      </c>
      <c r="I513" s="5" t="s">
        <v>15</v>
      </c>
    </row>
    <row r="514" spans="1:9" x14ac:dyDescent="0.25">
      <c r="A514" s="121">
        <v>42914</v>
      </c>
      <c r="B514" s="8" t="s">
        <v>653</v>
      </c>
      <c r="C514" s="90" t="s">
        <v>138</v>
      </c>
      <c r="D514" s="90" t="s">
        <v>152</v>
      </c>
      <c r="E514" s="90">
        <v>100000</v>
      </c>
      <c r="F514" s="90" t="s">
        <v>153</v>
      </c>
      <c r="G514" s="5" t="s">
        <v>13</v>
      </c>
      <c r="H514" s="90" t="s">
        <v>974</v>
      </c>
      <c r="I514" s="5" t="s">
        <v>15</v>
      </c>
    </row>
    <row r="515" spans="1:9" x14ac:dyDescent="0.25">
      <c r="A515" s="121">
        <v>42914</v>
      </c>
      <c r="B515" s="8" t="s">
        <v>654</v>
      </c>
      <c r="C515" s="90" t="s">
        <v>138</v>
      </c>
      <c r="D515" s="90" t="s">
        <v>152</v>
      </c>
      <c r="E515" s="90">
        <v>100000</v>
      </c>
      <c r="F515" s="90" t="s">
        <v>153</v>
      </c>
      <c r="G515" s="5" t="s">
        <v>13</v>
      </c>
      <c r="H515" s="90" t="s">
        <v>974</v>
      </c>
      <c r="I515" s="5" t="s">
        <v>15</v>
      </c>
    </row>
    <row r="516" spans="1:9" x14ac:dyDescent="0.25">
      <c r="A516" s="121">
        <v>42914</v>
      </c>
      <c r="B516" s="8" t="s">
        <v>655</v>
      </c>
      <c r="C516" s="90" t="s">
        <v>138</v>
      </c>
      <c r="D516" s="90" t="s">
        <v>152</v>
      </c>
      <c r="E516" s="90">
        <v>100000</v>
      </c>
      <c r="F516" s="90" t="s">
        <v>153</v>
      </c>
      <c r="G516" s="5" t="s">
        <v>13</v>
      </c>
      <c r="H516" s="90" t="s">
        <v>974</v>
      </c>
      <c r="I516" s="5" t="s">
        <v>15</v>
      </c>
    </row>
    <row r="517" spans="1:9" x14ac:dyDescent="0.25">
      <c r="A517" s="121">
        <v>42914</v>
      </c>
      <c r="B517" s="8" t="s">
        <v>656</v>
      </c>
      <c r="C517" s="90" t="s">
        <v>138</v>
      </c>
      <c r="D517" s="90" t="s">
        <v>152</v>
      </c>
      <c r="E517" s="90">
        <v>100000</v>
      </c>
      <c r="F517" s="90" t="s">
        <v>153</v>
      </c>
      <c r="G517" s="5" t="s">
        <v>13</v>
      </c>
      <c r="H517" s="90" t="s">
        <v>974</v>
      </c>
      <c r="I517" s="5" t="s">
        <v>15</v>
      </c>
    </row>
    <row r="518" spans="1:9" x14ac:dyDescent="0.25">
      <c r="A518" s="121">
        <v>42914</v>
      </c>
      <c r="B518" s="8" t="s">
        <v>337</v>
      </c>
      <c r="C518" s="90" t="s">
        <v>10</v>
      </c>
      <c r="D518" s="90" t="s">
        <v>152</v>
      </c>
      <c r="E518" s="90">
        <v>10000</v>
      </c>
      <c r="F518" s="90" t="s">
        <v>153</v>
      </c>
      <c r="G518" s="5" t="s">
        <v>13</v>
      </c>
      <c r="H518" s="90" t="s">
        <v>947</v>
      </c>
      <c r="I518" s="5" t="s">
        <v>15</v>
      </c>
    </row>
    <row r="519" spans="1:9" x14ac:dyDescent="0.25">
      <c r="A519" s="123">
        <v>42914</v>
      </c>
      <c r="B519" s="6" t="s">
        <v>807</v>
      </c>
      <c r="C519" s="8" t="s">
        <v>74</v>
      </c>
      <c r="D519" s="5" t="s">
        <v>31</v>
      </c>
      <c r="E519" s="7">
        <v>80000</v>
      </c>
      <c r="F519" s="124" t="s">
        <v>759</v>
      </c>
      <c r="G519" s="5" t="s">
        <v>13</v>
      </c>
      <c r="H519" s="90" t="s">
        <v>828</v>
      </c>
      <c r="I519" s="5" t="s">
        <v>15</v>
      </c>
    </row>
    <row r="520" spans="1:9" x14ac:dyDescent="0.25">
      <c r="A520" s="123">
        <v>42914</v>
      </c>
      <c r="B520" s="6" t="s">
        <v>744</v>
      </c>
      <c r="C520" s="6" t="s">
        <v>187</v>
      </c>
      <c r="D520" s="90" t="s">
        <v>45</v>
      </c>
      <c r="E520" s="7">
        <v>14000</v>
      </c>
      <c r="F520" s="124" t="s">
        <v>826</v>
      </c>
      <c r="G520" s="5" t="s">
        <v>13</v>
      </c>
      <c r="H520" s="90" t="s">
        <v>837</v>
      </c>
      <c r="I520" s="5" t="s">
        <v>15</v>
      </c>
    </row>
    <row r="521" spans="1:9" x14ac:dyDescent="0.25">
      <c r="A521" s="123">
        <v>42914</v>
      </c>
      <c r="B521" s="6" t="s">
        <v>797</v>
      </c>
      <c r="C521" s="6" t="s">
        <v>113</v>
      </c>
      <c r="D521" s="6" t="s">
        <v>45</v>
      </c>
      <c r="E521" s="7">
        <v>268000</v>
      </c>
      <c r="F521" s="124" t="s">
        <v>826</v>
      </c>
      <c r="G521" s="5" t="s">
        <v>19</v>
      </c>
      <c r="H521" s="90" t="s">
        <v>832</v>
      </c>
      <c r="I521" s="5" t="s">
        <v>15</v>
      </c>
    </row>
    <row r="522" spans="1:9" x14ac:dyDescent="0.25">
      <c r="A522" s="123">
        <v>42914</v>
      </c>
      <c r="B522" s="6" t="s">
        <v>798</v>
      </c>
      <c r="C522" s="6" t="s">
        <v>375</v>
      </c>
      <c r="D522" s="6" t="s">
        <v>45</v>
      </c>
      <c r="E522" s="7">
        <v>500000</v>
      </c>
      <c r="F522" s="124" t="s">
        <v>826</v>
      </c>
      <c r="G522" s="5" t="s">
        <v>13</v>
      </c>
      <c r="H522" s="90" t="s">
        <v>838</v>
      </c>
      <c r="I522" s="5" t="s">
        <v>15</v>
      </c>
    </row>
    <row r="523" spans="1:9" x14ac:dyDescent="0.25">
      <c r="A523" s="123">
        <v>42914</v>
      </c>
      <c r="B523" s="6" t="s">
        <v>801</v>
      </c>
      <c r="C523" s="6" t="s">
        <v>35</v>
      </c>
      <c r="D523" s="6" t="s">
        <v>45</v>
      </c>
      <c r="E523" s="7">
        <v>400000</v>
      </c>
      <c r="F523" s="124" t="s">
        <v>826</v>
      </c>
      <c r="G523" s="5" t="s">
        <v>13</v>
      </c>
      <c r="H523" s="90" t="s">
        <v>839</v>
      </c>
      <c r="I523" s="5" t="s">
        <v>15</v>
      </c>
    </row>
    <row r="524" spans="1:9" x14ac:dyDescent="0.25">
      <c r="A524" s="123">
        <v>42914</v>
      </c>
      <c r="B524" s="6" t="s">
        <v>802</v>
      </c>
      <c r="C524" s="6" t="s">
        <v>113</v>
      </c>
      <c r="D524" s="6" t="s">
        <v>45</v>
      </c>
      <c r="E524" s="7">
        <v>30000</v>
      </c>
      <c r="F524" s="124" t="s">
        <v>826</v>
      </c>
      <c r="G524" s="5" t="s">
        <v>19</v>
      </c>
      <c r="H524" s="90" t="s">
        <v>840</v>
      </c>
      <c r="I524" s="5" t="s">
        <v>15</v>
      </c>
    </row>
    <row r="525" spans="1:9" x14ac:dyDescent="0.25">
      <c r="A525" s="123">
        <v>42914</v>
      </c>
      <c r="B525" s="6" t="s">
        <v>804</v>
      </c>
      <c r="C525" s="6" t="s">
        <v>375</v>
      </c>
      <c r="D525" s="6" t="s">
        <v>45</v>
      </c>
      <c r="E525" s="7">
        <v>50000</v>
      </c>
      <c r="F525" s="124" t="s">
        <v>826</v>
      </c>
      <c r="G525" s="5" t="s">
        <v>13</v>
      </c>
      <c r="H525" s="90" t="s">
        <v>841</v>
      </c>
      <c r="I525" s="5" t="s">
        <v>15</v>
      </c>
    </row>
    <row r="526" spans="1:9" x14ac:dyDescent="0.25">
      <c r="A526" s="123">
        <v>42914</v>
      </c>
      <c r="B526" s="6" t="s">
        <v>805</v>
      </c>
      <c r="C526" s="6" t="s">
        <v>35</v>
      </c>
      <c r="D526" s="6" t="s">
        <v>45</v>
      </c>
      <c r="E526" s="7">
        <v>400000</v>
      </c>
      <c r="F526" s="124" t="s">
        <v>826</v>
      </c>
      <c r="G526" s="5" t="s">
        <v>13</v>
      </c>
      <c r="H526" s="90" t="s">
        <v>842</v>
      </c>
      <c r="I526" s="5" t="s">
        <v>15</v>
      </c>
    </row>
    <row r="527" spans="1:9" x14ac:dyDescent="0.25">
      <c r="A527" s="123">
        <v>42914</v>
      </c>
      <c r="B527" s="6" t="s">
        <v>806</v>
      </c>
      <c r="C527" s="6" t="s">
        <v>113</v>
      </c>
      <c r="D527" s="6" t="s">
        <v>45</v>
      </c>
      <c r="E527" s="7">
        <v>120000</v>
      </c>
      <c r="F527" s="124" t="s">
        <v>826</v>
      </c>
      <c r="G527" s="5" t="s">
        <v>19</v>
      </c>
      <c r="H527" s="90" t="s">
        <v>843</v>
      </c>
      <c r="I527" s="5" t="s">
        <v>15</v>
      </c>
    </row>
    <row r="528" spans="1:9" x14ac:dyDescent="0.25">
      <c r="A528" s="121">
        <v>42915</v>
      </c>
      <c r="B528" s="90" t="s">
        <v>201</v>
      </c>
      <c r="C528" s="90" t="s">
        <v>10</v>
      </c>
      <c r="D528" s="90" t="s">
        <v>23</v>
      </c>
      <c r="E528" s="90">
        <v>8000</v>
      </c>
      <c r="F528" s="90" t="s">
        <v>330</v>
      </c>
      <c r="G528" s="5" t="s">
        <v>13</v>
      </c>
      <c r="H528" s="5" t="s">
        <v>540</v>
      </c>
      <c r="I528" s="90" t="s">
        <v>15</v>
      </c>
    </row>
    <row r="529" spans="1:9" x14ac:dyDescent="0.25">
      <c r="A529" s="121">
        <v>42915</v>
      </c>
      <c r="B529" s="90" t="s">
        <v>600</v>
      </c>
      <c r="C529" s="8" t="s">
        <v>10</v>
      </c>
      <c r="D529" s="90" t="s">
        <v>23</v>
      </c>
      <c r="E529" s="90">
        <v>30000</v>
      </c>
      <c r="F529" s="90" t="s">
        <v>28</v>
      </c>
      <c r="G529" s="5" t="s">
        <v>13</v>
      </c>
      <c r="H529" s="5" t="s">
        <v>916</v>
      </c>
      <c r="I529" s="90" t="s">
        <v>15</v>
      </c>
    </row>
    <row r="530" spans="1:9" x14ac:dyDescent="0.25">
      <c r="A530" s="121">
        <v>42915</v>
      </c>
      <c r="B530" s="90" t="s">
        <v>601</v>
      </c>
      <c r="C530" s="8" t="s">
        <v>10</v>
      </c>
      <c r="D530" s="90" t="s">
        <v>23</v>
      </c>
      <c r="E530" s="90">
        <v>90000</v>
      </c>
      <c r="F530" s="90" t="s">
        <v>28</v>
      </c>
      <c r="G530" s="5" t="s">
        <v>13</v>
      </c>
      <c r="H530" s="5" t="s">
        <v>916</v>
      </c>
      <c r="I530" s="90" t="s">
        <v>15</v>
      </c>
    </row>
    <row r="531" spans="1:9" x14ac:dyDescent="0.25">
      <c r="A531" s="120">
        <v>42915</v>
      </c>
      <c r="B531" s="8" t="s">
        <v>619</v>
      </c>
      <c r="C531" s="8" t="s">
        <v>10</v>
      </c>
      <c r="D531" s="8" t="s">
        <v>23</v>
      </c>
      <c r="E531" s="8">
        <v>30000</v>
      </c>
      <c r="F531" s="8" t="s">
        <v>18</v>
      </c>
      <c r="G531" s="5" t="s">
        <v>13</v>
      </c>
      <c r="H531" s="5" t="s">
        <v>133</v>
      </c>
      <c r="I531" s="90" t="s">
        <v>15</v>
      </c>
    </row>
    <row r="532" spans="1:9" x14ac:dyDescent="0.25">
      <c r="A532" s="120">
        <v>42915</v>
      </c>
      <c r="B532" s="8" t="s">
        <v>622</v>
      </c>
      <c r="C532" s="8" t="s">
        <v>10</v>
      </c>
      <c r="D532" s="8" t="s">
        <v>23</v>
      </c>
      <c r="E532" s="8">
        <v>30000</v>
      </c>
      <c r="F532" s="8" t="s">
        <v>18</v>
      </c>
      <c r="G532" s="5" t="s">
        <v>13</v>
      </c>
      <c r="H532" s="5" t="s">
        <v>133</v>
      </c>
      <c r="I532" s="90" t="s">
        <v>15</v>
      </c>
    </row>
    <row r="533" spans="1:9" x14ac:dyDescent="0.25">
      <c r="A533" s="120">
        <v>42915</v>
      </c>
      <c r="B533" s="8" t="s">
        <v>623</v>
      </c>
      <c r="C533" s="8" t="s">
        <v>10</v>
      </c>
      <c r="D533" s="8" t="s">
        <v>23</v>
      </c>
      <c r="E533" s="8">
        <v>8500</v>
      </c>
      <c r="F533" s="8" t="s">
        <v>18</v>
      </c>
      <c r="G533" s="5" t="s">
        <v>13</v>
      </c>
      <c r="H533" s="5" t="s">
        <v>26</v>
      </c>
      <c r="I533" s="90" t="s">
        <v>15</v>
      </c>
    </row>
    <row r="534" spans="1:9" x14ac:dyDescent="0.25">
      <c r="A534" s="120">
        <v>42915</v>
      </c>
      <c r="B534" s="8" t="s">
        <v>25</v>
      </c>
      <c r="C534" s="8" t="s">
        <v>10</v>
      </c>
      <c r="D534" s="8" t="s">
        <v>23</v>
      </c>
      <c r="E534" s="8">
        <v>16000</v>
      </c>
      <c r="F534" s="8" t="s">
        <v>624</v>
      </c>
      <c r="G534" s="5" t="s">
        <v>13</v>
      </c>
      <c r="H534" s="90" t="s">
        <v>206</v>
      </c>
      <c r="I534" s="5" t="s">
        <v>15</v>
      </c>
    </row>
    <row r="535" spans="1:9" x14ac:dyDescent="0.25">
      <c r="A535" s="121">
        <v>42915</v>
      </c>
      <c r="B535" s="90" t="s">
        <v>628</v>
      </c>
      <c r="C535" s="90" t="s">
        <v>10</v>
      </c>
      <c r="D535" s="90" t="s">
        <v>31</v>
      </c>
      <c r="E535" s="90">
        <v>80000</v>
      </c>
      <c r="F535" s="90" t="s">
        <v>130</v>
      </c>
      <c r="G535" s="5" t="s">
        <v>13</v>
      </c>
      <c r="H535" s="90" t="s">
        <v>895</v>
      </c>
      <c r="I535" s="5" t="s">
        <v>15</v>
      </c>
    </row>
    <row r="536" spans="1:9" x14ac:dyDescent="0.25">
      <c r="A536" s="121">
        <v>42915</v>
      </c>
      <c r="B536" s="90" t="s">
        <v>633</v>
      </c>
      <c r="C536" s="90" t="s">
        <v>10</v>
      </c>
      <c r="D536" s="90" t="s">
        <v>31</v>
      </c>
      <c r="E536" s="90">
        <v>15000</v>
      </c>
      <c r="F536" s="90" t="s">
        <v>130</v>
      </c>
      <c r="G536" s="5" t="s">
        <v>13</v>
      </c>
      <c r="H536" s="90" t="s">
        <v>148</v>
      </c>
      <c r="I536" s="5" t="s">
        <v>15</v>
      </c>
    </row>
    <row r="537" spans="1:9" x14ac:dyDescent="0.25">
      <c r="A537" s="121">
        <v>42915</v>
      </c>
      <c r="B537" s="90" t="s">
        <v>631</v>
      </c>
      <c r="C537" s="90" t="s">
        <v>10</v>
      </c>
      <c r="D537" s="90" t="s">
        <v>31</v>
      </c>
      <c r="E537" s="90">
        <v>7000</v>
      </c>
      <c r="F537" s="90" t="s">
        <v>130</v>
      </c>
      <c r="G537" s="5" t="s">
        <v>13</v>
      </c>
      <c r="H537" s="90" t="s">
        <v>874</v>
      </c>
      <c r="I537" s="5" t="s">
        <v>15</v>
      </c>
    </row>
    <row r="538" spans="1:9" x14ac:dyDescent="0.25">
      <c r="A538" s="121">
        <v>42915</v>
      </c>
      <c r="B538" s="90" t="s">
        <v>969</v>
      </c>
      <c r="C538" s="90" t="s">
        <v>335</v>
      </c>
      <c r="D538" s="90" t="s">
        <v>31</v>
      </c>
      <c r="E538" s="90">
        <v>80000</v>
      </c>
      <c r="F538" s="90" t="s">
        <v>61</v>
      </c>
      <c r="G538" s="5" t="s">
        <v>13</v>
      </c>
      <c r="H538" s="90" t="s">
        <v>921</v>
      </c>
      <c r="I538" s="5" t="s">
        <v>15</v>
      </c>
    </row>
    <row r="539" spans="1:9" x14ac:dyDescent="0.25">
      <c r="A539" s="121">
        <v>42915</v>
      </c>
      <c r="B539" s="90" t="s">
        <v>637</v>
      </c>
      <c r="C539" s="90" t="s">
        <v>10</v>
      </c>
      <c r="D539" s="90" t="s">
        <v>31</v>
      </c>
      <c r="E539" s="90">
        <v>40000</v>
      </c>
      <c r="F539" s="90" t="s">
        <v>61</v>
      </c>
      <c r="G539" s="5" t="s">
        <v>13</v>
      </c>
      <c r="H539" s="90" t="s">
        <v>376</v>
      </c>
      <c r="I539" s="5" t="s">
        <v>15</v>
      </c>
    </row>
    <row r="540" spans="1:9" x14ac:dyDescent="0.25">
      <c r="A540" s="121">
        <v>42915</v>
      </c>
      <c r="B540" s="90" t="s">
        <v>638</v>
      </c>
      <c r="C540" s="90" t="s">
        <v>74</v>
      </c>
      <c r="D540" s="90" t="s">
        <v>31</v>
      </c>
      <c r="E540" s="90">
        <v>30000</v>
      </c>
      <c r="F540" s="90" t="s">
        <v>61</v>
      </c>
      <c r="G540" s="5" t="s">
        <v>13</v>
      </c>
      <c r="H540" s="90" t="s">
        <v>376</v>
      </c>
      <c r="I540" s="5" t="s">
        <v>15</v>
      </c>
    </row>
    <row r="541" spans="1:9" x14ac:dyDescent="0.25">
      <c r="A541" s="121">
        <v>42915</v>
      </c>
      <c r="B541" s="90" t="s">
        <v>640</v>
      </c>
      <c r="C541" s="90" t="s">
        <v>10</v>
      </c>
      <c r="D541" s="90" t="s">
        <v>31</v>
      </c>
      <c r="E541" s="90">
        <v>25000</v>
      </c>
      <c r="F541" s="90" t="s">
        <v>37</v>
      </c>
      <c r="G541" s="5" t="s">
        <v>13</v>
      </c>
      <c r="H541" s="90" t="s">
        <v>542</v>
      </c>
      <c r="I541" s="5" t="s">
        <v>15</v>
      </c>
    </row>
    <row r="542" spans="1:9" x14ac:dyDescent="0.25">
      <c r="A542" s="121">
        <v>42915</v>
      </c>
      <c r="B542" s="90" t="s">
        <v>955</v>
      </c>
      <c r="C542" s="90" t="s">
        <v>10</v>
      </c>
      <c r="D542" s="90" t="s">
        <v>31</v>
      </c>
      <c r="E542" s="90">
        <v>5000</v>
      </c>
      <c r="F542" s="90" t="s">
        <v>37</v>
      </c>
      <c r="G542" s="5" t="s">
        <v>13</v>
      </c>
      <c r="H542" s="90" t="s">
        <v>663</v>
      </c>
      <c r="I542" s="5" t="s">
        <v>15</v>
      </c>
    </row>
    <row r="543" spans="1:9" x14ac:dyDescent="0.25">
      <c r="A543" s="121">
        <v>42915</v>
      </c>
      <c r="B543" s="90" t="s">
        <v>957</v>
      </c>
      <c r="C543" s="90" t="s">
        <v>335</v>
      </c>
      <c r="D543" s="90" t="s">
        <v>31</v>
      </c>
      <c r="E543" s="90">
        <v>80000</v>
      </c>
      <c r="F543" s="90" t="s">
        <v>37</v>
      </c>
      <c r="G543" s="5" t="s">
        <v>13</v>
      </c>
      <c r="H543" s="90" t="s">
        <v>959</v>
      </c>
      <c r="I543" s="5" t="s">
        <v>15</v>
      </c>
    </row>
    <row r="544" spans="1:9" x14ac:dyDescent="0.25">
      <c r="A544" s="121">
        <v>42915</v>
      </c>
      <c r="B544" s="90" t="s">
        <v>956</v>
      </c>
      <c r="C544" s="90" t="s">
        <v>10</v>
      </c>
      <c r="D544" s="90" t="s">
        <v>31</v>
      </c>
      <c r="E544" s="90">
        <v>10000</v>
      </c>
      <c r="F544" s="90" t="s">
        <v>37</v>
      </c>
      <c r="G544" s="5" t="s">
        <v>13</v>
      </c>
      <c r="H544" s="90" t="s">
        <v>960</v>
      </c>
      <c r="I544" s="5" t="s">
        <v>15</v>
      </c>
    </row>
    <row r="545" spans="1:9" x14ac:dyDescent="0.25">
      <c r="A545" s="121">
        <v>42915</v>
      </c>
      <c r="B545" s="90" t="s">
        <v>953</v>
      </c>
      <c r="C545" s="90" t="s">
        <v>10</v>
      </c>
      <c r="D545" s="90" t="s">
        <v>31</v>
      </c>
      <c r="E545" s="90">
        <v>5000</v>
      </c>
      <c r="F545" s="90" t="s">
        <v>37</v>
      </c>
      <c r="G545" s="5" t="s">
        <v>13</v>
      </c>
      <c r="H545" s="90" t="s">
        <v>958</v>
      </c>
      <c r="I545" s="5" t="s">
        <v>15</v>
      </c>
    </row>
    <row r="546" spans="1:9" x14ac:dyDescent="0.25">
      <c r="A546" s="121">
        <v>42915</v>
      </c>
      <c r="B546" s="90" t="s">
        <v>166</v>
      </c>
      <c r="C546" s="90" t="s">
        <v>10</v>
      </c>
      <c r="D546" s="90" t="s">
        <v>31</v>
      </c>
      <c r="E546" s="90">
        <v>15000</v>
      </c>
      <c r="F546" s="90" t="s">
        <v>32</v>
      </c>
      <c r="G546" s="5" t="s">
        <v>13</v>
      </c>
      <c r="H546" s="90" t="s">
        <v>557</v>
      </c>
      <c r="I546" s="5" t="s">
        <v>15</v>
      </c>
    </row>
    <row r="547" spans="1:9" x14ac:dyDescent="0.25">
      <c r="A547" s="121">
        <v>42915</v>
      </c>
      <c r="B547" s="8" t="s">
        <v>657</v>
      </c>
      <c r="C547" s="90" t="s">
        <v>10</v>
      </c>
      <c r="D547" s="90" t="s">
        <v>152</v>
      </c>
      <c r="E547" s="90">
        <v>30000</v>
      </c>
      <c r="F547" s="90" t="s">
        <v>153</v>
      </c>
      <c r="G547" s="5" t="s">
        <v>13</v>
      </c>
      <c r="H547" s="90" t="s">
        <v>979</v>
      </c>
      <c r="I547" s="5" t="s">
        <v>15</v>
      </c>
    </row>
    <row r="548" spans="1:9" x14ac:dyDescent="0.25">
      <c r="A548" s="121">
        <v>42915</v>
      </c>
      <c r="B548" s="8" t="s">
        <v>658</v>
      </c>
      <c r="C548" s="90" t="s">
        <v>138</v>
      </c>
      <c r="D548" s="90" t="s">
        <v>152</v>
      </c>
      <c r="E548" s="90">
        <v>100000</v>
      </c>
      <c r="F548" s="90" t="s">
        <v>153</v>
      </c>
      <c r="G548" s="5" t="s">
        <v>13</v>
      </c>
      <c r="H548" s="90" t="s">
        <v>975</v>
      </c>
      <c r="I548" s="5" t="s">
        <v>15</v>
      </c>
    </row>
    <row r="549" spans="1:9" x14ac:dyDescent="0.25">
      <c r="A549" s="121">
        <v>42915</v>
      </c>
      <c r="B549" s="8" t="s">
        <v>659</v>
      </c>
      <c r="C549" s="90" t="s">
        <v>138</v>
      </c>
      <c r="D549" s="90" t="s">
        <v>152</v>
      </c>
      <c r="E549" s="90">
        <v>100000</v>
      </c>
      <c r="F549" s="90" t="s">
        <v>153</v>
      </c>
      <c r="G549" s="5" t="s">
        <v>13</v>
      </c>
      <c r="H549" s="90" t="s">
        <v>976</v>
      </c>
      <c r="I549" s="5" t="s">
        <v>15</v>
      </c>
    </row>
    <row r="550" spans="1:9" x14ac:dyDescent="0.25">
      <c r="A550" s="121">
        <v>42915</v>
      </c>
      <c r="B550" s="8" t="s">
        <v>660</v>
      </c>
      <c r="C550" s="90" t="s">
        <v>138</v>
      </c>
      <c r="D550" s="90" t="s">
        <v>152</v>
      </c>
      <c r="E550" s="90">
        <v>100000</v>
      </c>
      <c r="F550" s="90" t="s">
        <v>153</v>
      </c>
      <c r="G550" s="5" t="s">
        <v>13</v>
      </c>
      <c r="H550" s="90" t="s">
        <v>977</v>
      </c>
      <c r="I550" s="5" t="s">
        <v>15</v>
      </c>
    </row>
    <row r="551" spans="1:9" x14ac:dyDescent="0.25">
      <c r="A551" s="121">
        <v>42915</v>
      </c>
      <c r="B551" s="8" t="s">
        <v>661</v>
      </c>
      <c r="C551" s="90" t="s">
        <v>138</v>
      </c>
      <c r="D551" s="90" t="s">
        <v>152</v>
      </c>
      <c r="E551" s="90">
        <v>100000</v>
      </c>
      <c r="F551" s="90" t="s">
        <v>153</v>
      </c>
      <c r="G551" s="5" t="s">
        <v>13</v>
      </c>
      <c r="H551" s="90" t="s">
        <v>978</v>
      </c>
      <c r="I551" s="5" t="s">
        <v>15</v>
      </c>
    </row>
    <row r="552" spans="1:9" x14ac:dyDescent="0.25">
      <c r="A552" s="123">
        <v>42915</v>
      </c>
      <c r="B552" s="6" t="s">
        <v>809</v>
      </c>
      <c r="C552" s="8" t="s">
        <v>335</v>
      </c>
      <c r="D552" s="5" t="s">
        <v>31</v>
      </c>
      <c r="E552" s="7">
        <v>1000000</v>
      </c>
      <c r="F552" s="124" t="s">
        <v>759</v>
      </c>
      <c r="G552" s="5" t="s">
        <v>13</v>
      </c>
      <c r="H552" s="90" t="s">
        <v>831</v>
      </c>
      <c r="I552" s="5" t="s">
        <v>15</v>
      </c>
    </row>
    <row r="553" spans="1:9" x14ac:dyDescent="0.25">
      <c r="A553" s="121">
        <v>42915</v>
      </c>
      <c r="B553" s="90" t="s">
        <v>898</v>
      </c>
      <c r="C553" s="90" t="s">
        <v>187</v>
      </c>
      <c r="D553" s="90" t="s">
        <v>45</v>
      </c>
      <c r="E553" s="90">
        <v>337500</v>
      </c>
      <c r="F553" s="90" t="s">
        <v>276</v>
      </c>
      <c r="G553" s="5" t="s">
        <v>13</v>
      </c>
      <c r="H553" s="90" t="s">
        <v>899</v>
      </c>
      <c r="I553" s="5" t="s">
        <v>15</v>
      </c>
    </row>
    <row r="554" spans="1:9" x14ac:dyDescent="0.25">
      <c r="A554" s="121">
        <v>42916</v>
      </c>
      <c r="B554" s="90" t="s">
        <v>915</v>
      </c>
      <c r="C554" s="8" t="s">
        <v>10</v>
      </c>
      <c r="D554" s="90" t="s">
        <v>23</v>
      </c>
      <c r="E554" s="90">
        <v>30000</v>
      </c>
      <c r="F554" s="90" t="s">
        <v>28</v>
      </c>
      <c r="G554" s="5" t="s">
        <v>13</v>
      </c>
      <c r="H554" s="5" t="s">
        <v>916</v>
      </c>
      <c r="I554" s="90" t="s">
        <v>15</v>
      </c>
    </row>
    <row r="555" spans="1:9" x14ac:dyDescent="0.25">
      <c r="A555" s="121">
        <v>42916</v>
      </c>
      <c r="B555" s="90" t="s">
        <v>599</v>
      </c>
      <c r="C555" s="8" t="s">
        <v>10</v>
      </c>
      <c r="D555" s="90" t="s">
        <v>23</v>
      </c>
      <c r="E555" s="90">
        <v>60000</v>
      </c>
      <c r="F555" s="90" t="s">
        <v>28</v>
      </c>
      <c r="G555" s="5" t="s">
        <v>13</v>
      </c>
      <c r="H555" s="5" t="s">
        <v>916</v>
      </c>
      <c r="I555" s="90" t="s">
        <v>15</v>
      </c>
    </row>
    <row r="556" spans="1:9" x14ac:dyDescent="0.25">
      <c r="A556" s="120">
        <v>42916</v>
      </c>
      <c r="B556" s="8" t="s">
        <v>332</v>
      </c>
      <c r="C556" s="8" t="s">
        <v>10</v>
      </c>
      <c r="D556" s="8" t="s">
        <v>23</v>
      </c>
      <c r="E556" s="8">
        <v>8500</v>
      </c>
      <c r="F556" s="8" t="s">
        <v>18</v>
      </c>
      <c r="G556" s="5" t="s">
        <v>13</v>
      </c>
      <c r="H556" s="5" t="s">
        <v>26</v>
      </c>
      <c r="I556" s="90" t="s">
        <v>15</v>
      </c>
    </row>
    <row r="557" spans="1:9" x14ac:dyDescent="0.25">
      <c r="A557" s="121">
        <v>42916</v>
      </c>
      <c r="B557" s="8" t="s">
        <v>25</v>
      </c>
      <c r="C557" s="8" t="s">
        <v>10</v>
      </c>
      <c r="D557" s="90" t="s">
        <v>23</v>
      </c>
      <c r="E557" s="8">
        <v>16000</v>
      </c>
      <c r="F557" s="8" t="s">
        <v>624</v>
      </c>
      <c r="G557" s="5" t="s">
        <v>13</v>
      </c>
      <c r="H557" s="90" t="s">
        <v>206</v>
      </c>
      <c r="I557" s="5" t="s">
        <v>15</v>
      </c>
    </row>
    <row r="558" spans="1:9" x14ac:dyDescent="0.25">
      <c r="A558" s="121">
        <v>42916</v>
      </c>
      <c r="B558" s="90" t="s">
        <v>632</v>
      </c>
      <c r="C558" s="90" t="s">
        <v>10</v>
      </c>
      <c r="D558" s="90" t="s">
        <v>31</v>
      </c>
      <c r="E558" s="90">
        <v>15000</v>
      </c>
      <c r="F558" s="90" t="s">
        <v>130</v>
      </c>
      <c r="G558" s="5" t="s">
        <v>13</v>
      </c>
      <c r="H558" s="90" t="s">
        <v>148</v>
      </c>
      <c r="I558" s="5" t="s">
        <v>15</v>
      </c>
    </row>
    <row r="559" spans="1:9" x14ac:dyDescent="0.25">
      <c r="A559" s="121">
        <v>42916</v>
      </c>
      <c r="B559" s="90" t="s">
        <v>630</v>
      </c>
      <c r="C559" s="90" t="s">
        <v>10</v>
      </c>
      <c r="D559" s="90" t="s">
        <v>31</v>
      </c>
      <c r="E559" s="90">
        <v>12000</v>
      </c>
      <c r="F559" s="90" t="s">
        <v>130</v>
      </c>
      <c r="G559" s="5" t="s">
        <v>13</v>
      </c>
      <c r="H559" s="90" t="s">
        <v>897</v>
      </c>
      <c r="I559" s="5" t="s">
        <v>15</v>
      </c>
    </row>
    <row r="560" spans="1:9" x14ac:dyDescent="0.25">
      <c r="A560" s="121">
        <v>42916</v>
      </c>
      <c r="B560" s="90" t="s">
        <v>36</v>
      </c>
      <c r="C560" s="90" t="s">
        <v>335</v>
      </c>
      <c r="D560" s="90" t="s">
        <v>31</v>
      </c>
      <c r="E560" s="90">
        <v>80000</v>
      </c>
      <c r="F560" s="90" t="s">
        <v>61</v>
      </c>
      <c r="G560" s="5" t="s">
        <v>13</v>
      </c>
      <c r="H560" s="90" t="s">
        <v>376</v>
      </c>
      <c r="I560" s="5" t="s">
        <v>15</v>
      </c>
    </row>
    <row r="561" spans="1:9" x14ac:dyDescent="0.25">
      <c r="A561" s="121">
        <v>42916</v>
      </c>
      <c r="B561" s="90" t="s">
        <v>639</v>
      </c>
      <c r="C561" s="90" t="s">
        <v>10</v>
      </c>
      <c r="D561" s="90" t="s">
        <v>31</v>
      </c>
      <c r="E561" s="90">
        <v>25000</v>
      </c>
      <c r="F561" s="90" t="s">
        <v>61</v>
      </c>
      <c r="G561" s="5" t="s">
        <v>13</v>
      </c>
      <c r="H561" s="90" t="s">
        <v>923</v>
      </c>
      <c r="I561" s="5" t="s">
        <v>15</v>
      </c>
    </row>
    <row r="562" spans="1:9" x14ac:dyDescent="0.25">
      <c r="A562" s="121">
        <v>42916</v>
      </c>
      <c r="B562" s="90" t="s">
        <v>924</v>
      </c>
      <c r="C562" s="90" t="s">
        <v>74</v>
      </c>
      <c r="D562" s="90" t="s">
        <v>31</v>
      </c>
      <c r="E562" s="90">
        <v>25000</v>
      </c>
      <c r="F562" s="90" t="s">
        <v>61</v>
      </c>
      <c r="G562" s="5" t="s">
        <v>13</v>
      </c>
      <c r="H562" s="90" t="s">
        <v>376</v>
      </c>
      <c r="I562" s="5" t="s">
        <v>15</v>
      </c>
    </row>
    <row r="563" spans="1:9" x14ac:dyDescent="0.25">
      <c r="A563" s="121">
        <v>42916</v>
      </c>
      <c r="B563" s="90" t="s">
        <v>1048</v>
      </c>
      <c r="C563" s="90" t="s">
        <v>10</v>
      </c>
      <c r="D563" s="90" t="s">
        <v>31</v>
      </c>
      <c r="E563" s="90">
        <v>25000</v>
      </c>
      <c r="F563" s="90" t="s">
        <v>61</v>
      </c>
      <c r="G563" s="5" t="s">
        <v>13</v>
      </c>
      <c r="H563" s="90" t="s">
        <v>376</v>
      </c>
      <c r="I563" s="5" t="s">
        <v>15</v>
      </c>
    </row>
    <row r="564" spans="1:9" x14ac:dyDescent="0.25">
      <c r="A564" s="121">
        <v>42916</v>
      </c>
      <c r="B564" s="90" t="s">
        <v>170</v>
      </c>
      <c r="C564" s="90" t="s">
        <v>10</v>
      </c>
      <c r="D564" s="90" t="s">
        <v>31</v>
      </c>
      <c r="E564" s="90">
        <v>10000</v>
      </c>
      <c r="F564" s="90" t="s">
        <v>37</v>
      </c>
      <c r="G564" s="5" t="s">
        <v>13</v>
      </c>
      <c r="H564" s="90" t="s">
        <v>169</v>
      </c>
      <c r="I564" s="5" t="s">
        <v>15</v>
      </c>
    </row>
    <row r="565" spans="1:9" x14ac:dyDescent="0.25">
      <c r="A565" s="121">
        <v>42916</v>
      </c>
      <c r="B565" s="90" t="s">
        <v>166</v>
      </c>
      <c r="C565" s="90" t="s">
        <v>10</v>
      </c>
      <c r="D565" s="90" t="s">
        <v>31</v>
      </c>
      <c r="E565" s="90">
        <v>15000</v>
      </c>
      <c r="F565" s="90" t="s">
        <v>32</v>
      </c>
      <c r="G565" s="5" t="s">
        <v>13</v>
      </c>
      <c r="H565" s="90" t="s">
        <v>557</v>
      </c>
      <c r="I565" s="5" t="s">
        <v>15</v>
      </c>
    </row>
    <row r="566" spans="1:9" x14ac:dyDescent="0.25">
      <c r="A566" s="121">
        <v>42916</v>
      </c>
      <c r="B566" s="8" t="s">
        <v>337</v>
      </c>
      <c r="C566" s="90" t="s">
        <v>10</v>
      </c>
      <c r="D566" s="90" t="s">
        <v>152</v>
      </c>
      <c r="E566" s="90">
        <v>10000</v>
      </c>
      <c r="F566" s="90" t="s">
        <v>153</v>
      </c>
      <c r="G566" s="5" t="s">
        <v>13</v>
      </c>
      <c r="H566" s="90" t="s">
        <v>947</v>
      </c>
      <c r="I566" s="5" t="s">
        <v>15</v>
      </c>
    </row>
    <row r="567" spans="1:9" x14ac:dyDescent="0.25">
      <c r="A567" s="123">
        <v>42916</v>
      </c>
      <c r="B567" s="6" t="s">
        <v>813</v>
      </c>
      <c r="C567" s="6" t="s">
        <v>375</v>
      </c>
      <c r="D567" s="6" t="s">
        <v>45</v>
      </c>
      <c r="E567" s="7">
        <v>2700000</v>
      </c>
      <c r="F567" s="124" t="s">
        <v>826</v>
      </c>
      <c r="G567" s="5" t="s">
        <v>13</v>
      </c>
      <c r="H567" s="90" t="s">
        <v>844</v>
      </c>
      <c r="I567" s="5" t="s">
        <v>15</v>
      </c>
    </row>
    <row r="568" spans="1:9" x14ac:dyDescent="0.25">
      <c r="A568" s="123">
        <v>42916</v>
      </c>
      <c r="B568" s="6" t="s">
        <v>817</v>
      </c>
      <c r="C568" s="6" t="s">
        <v>187</v>
      </c>
      <c r="D568" s="90" t="s">
        <v>45</v>
      </c>
      <c r="E568" s="7">
        <v>25000</v>
      </c>
      <c r="F568" s="124" t="s">
        <v>826</v>
      </c>
      <c r="G568" s="5" t="s">
        <v>13</v>
      </c>
      <c r="H568" s="90" t="s">
        <v>538</v>
      </c>
      <c r="I568" s="5" t="s">
        <v>15</v>
      </c>
    </row>
    <row r="569" spans="1:9" x14ac:dyDescent="0.25">
      <c r="A569" s="123">
        <v>42916</v>
      </c>
      <c r="B569" s="6" t="s">
        <v>744</v>
      </c>
      <c r="C569" s="6" t="s">
        <v>187</v>
      </c>
      <c r="D569" s="90" t="s">
        <v>45</v>
      </c>
      <c r="E569" s="7">
        <v>14000</v>
      </c>
      <c r="F569" s="124" t="s">
        <v>826</v>
      </c>
      <c r="G569" s="5" t="s">
        <v>13</v>
      </c>
      <c r="H569" s="90" t="s">
        <v>827</v>
      </c>
      <c r="I569" s="5" t="s">
        <v>15</v>
      </c>
    </row>
    <row r="570" spans="1:9" x14ac:dyDescent="0.25">
      <c r="A570" s="121">
        <v>42916</v>
      </c>
      <c r="B570" s="90" t="s">
        <v>864</v>
      </c>
      <c r="C570" s="90" t="s">
        <v>10</v>
      </c>
      <c r="D570" s="90" t="s">
        <v>31</v>
      </c>
      <c r="E570" s="90">
        <v>120000</v>
      </c>
      <c r="F570" s="90" t="s">
        <v>276</v>
      </c>
      <c r="G570" s="5" t="s">
        <v>13</v>
      </c>
      <c r="H570" s="90" t="s">
        <v>865</v>
      </c>
      <c r="I570" s="5" t="s">
        <v>15</v>
      </c>
    </row>
    <row r="571" spans="1:9" x14ac:dyDescent="0.25">
      <c r="A571" s="123">
        <v>42916</v>
      </c>
      <c r="B571" s="6" t="s">
        <v>820</v>
      </c>
      <c r="C571" s="8" t="s">
        <v>138</v>
      </c>
      <c r="D571" s="8" t="s">
        <v>11</v>
      </c>
      <c r="E571" s="7">
        <v>800000</v>
      </c>
      <c r="F571" s="124" t="s">
        <v>12</v>
      </c>
      <c r="G571" s="5" t="s">
        <v>13</v>
      </c>
      <c r="H571" s="90" t="s">
        <v>211</v>
      </c>
      <c r="I571" s="5" t="s">
        <v>15</v>
      </c>
    </row>
    <row r="572" spans="1:9" x14ac:dyDescent="0.25">
      <c r="A572" s="121">
        <v>42916</v>
      </c>
      <c r="B572" s="90" t="s">
        <v>970</v>
      </c>
      <c r="C572" s="90" t="s">
        <v>335</v>
      </c>
      <c r="D572" s="90" t="s">
        <v>31</v>
      </c>
      <c r="E572" s="90">
        <v>500000</v>
      </c>
      <c r="F572" s="90" t="s">
        <v>61</v>
      </c>
      <c r="G572" s="5" t="s">
        <v>13</v>
      </c>
      <c r="H572" s="90" t="s">
        <v>922</v>
      </c>
      <c r="I572" s="5" t="s">
        <v>15</v>
      </c>
    </row>
    <row r="573" spans="1:9" x14ac:dyDescent="0.25">
      <c r="A573" s="123">
        <v>42916</v>
      </c>
      <c r="B573" s="6" t="s">
        <v>906</v>
      </c>
      <c r="C573" s="5" t="s">
        <v>484</v>
      </c>
      <c r="D573" s="5" t="s">
        <v>45</v>
      </c>
      <c r="E573" s="7">
        <v>22600</v>
      </c>
      <c r="F573" s="5" t="s">
        <v>482</v>
      </c>
      <c r="G573" s="5" t="s">
        <v>13</v>
      </c>
      <c r="H573" s="90" t="s">
        <v>26</v>
      </c>
      <c r="I573" s="5" t="s">
        <v>15</v>
      </c>
    </row>
    <row r="574" spans="1:9" x14ac:dyDescent="0.25">
      <c r="A574" s="123">
        <v>42916</v>
      </c>
      <c r="B574" s="6" t="s">
        <v>692</v>
      </c>
      <c r="C574" s="5" t="s">
        <v>484</v>
      </c>
      <c r="D574" s="5" t="s">
        <v>45</v>
      </c>
      <c r="E574" s="7">
        <v>4576</v>
      </c>
      <c r="F574" s="5" t="s">
        <v>482</v>
      </c>
      <c r="G574" s="5" t="s">
        <v>13</v>
      </c>
      <c r="H574" s="90" t="s">
        <v>26</v>
      </c>
      <c r="I574" s="5" t="s">
        <v>15</v>
      </c>
    </row>
    <row r="575" spans="1:9" x14ac:dyDescent="0.25">
      <c r="A575" s="123">
        <v>42916</v>
      </c>
      <c r="B575" s="6" t="s">
        <v>693</v>
      </c>
      <c r="C575" s="5" t="s">
        <v>484</v>
      </c>
      <c r="D575" s="5" t="s">
        <v>45</v>
      </c>
      <c r="E575" s="7">
        <v>4233</v>
      </c>
      <c r="F575" s="5" t="s">
        <v>482</v>
      </c>
      <c r="G575" s="5" t="s">
        <v>13</v>
      </c>
      <c r="H575" s="90" t="s">
        <v>26</v>
      </c>
      <c r="I575" s="5" t="s">
        <v>15</v>
      </c>
    </row>
    <row r="576" spans="1:9" x14ac:dyDescent="0.25">
      <c r="A576" s="123">
        <v>42916</v>
      </c>
      <c r="B576" s="6" t="s">
        <v>694</v>
      </c>
      <c r="C576" s="5" t="s">
        <v>484</v>
      </c>
      <c r="D576" s="5" t="s">
        <v>45</v>
      </c>
      <c r="E576" s="7">
        <v>470</v>
      </c>
      <c r="F576" s="5" t="s">
        <v>482</v>
      </c>
      <c r="G576" s="5" t="s">
        <v>13</v>
      </c>
      <c r="H576" s="90" t="s">
        <v>26</v>
      </c>
      <c r="I576" s="5" t="s">
        <v>15</v>
      </c>
    </row>
    <row r="577" spans="1:9" x14ac:dyDescent="0.25">
      <c r="A577" s="123">
        <v>42916</v>
      </c>
      <c r="B577" s="6" t="s">
        <v>695</v>
      </c>
      <c r="C577" s="5" t="s">
        <v>484</v>
      </c>
      <c r="D577" s="5" t="s">
        <v>45</v>
      </c>
      <c r="E577" s="7">
        <v>3618</v>
      </c>
      <c r="F577" s="5" t="s">
        <v>482</v>
      </c>
      <c r="G577" s="5" t="s">
        <v>13</v>
      </c>
      <c r="H577" s="90" t="s">
        <v>26</v>
      </c>
      <c r="I577" s="5" t="s">
        <v>15</v>
      </c>
    </row>
    <row r="578" spans="1:9" x14ac:dyDescent="0.25">
      <c r="A578" s="123">
        <v>42916</v>
      </c>
      <c r="B578" s="6" t="s">
        <v>696</v>
      </c>
      <c r="C578" s="5" t="s">
        <v>484</v>
      </c>
      <c r="D578" s="5" t="s">
        <v>45</v>
      </c>
      <c r="E578" s="7">
        <v>32560</v>
      </c>
      <c r="F578" s="5" t="s">
        <v>482</v>
      </c>
      <c r="G578" s="5" t="s">
        <v>13</v>
      </c>
      <c r="H578" s="90" t="s">
        <v>26</v>
      </c>
      <c r="I578" s="5" t="s">
        <v>15</v>
      </c>
    </row>
    <row r="579" spans="1:9" x14ac:dyDescent="0.25">
      <c r="A579" s="123">
        <v>42916</v>
      </c>
      <c r="B579" s="6" t="s">
        <v>697</v>
      </c>
      <c r="C579" s="5" t="s">
        <v>484</v>
      </c>
      <c r="D579" s="5" t="s">
        <v>45</v>
      </c>
      <c r="E579" s="7">
        <v>25424</v>
      </c>
      <c r="F579" s="5" t="s">
        <v>482</v>
      </c>
      <c r="G579" s="5" t="s">
        <v>13</v>
      </c>
      <c r="H579" s="90" t="s">
        <v>26</v>
      </c>
      <c r="I579" s="5" t="s">
        <v>15</v>
      </c>
    </row>
    <row r="580" spans="1:9" x14ac:dyDescent="0.25">
      <c r="A580" s="123">
        <v>42916</v>
      </c>
      <c r="B580" s="6" t="s">
        <v>692</v>
      </c>
      <c r="C580" s="5" t="s">
        <v>484</v>
      </c>
      <c r="D580" s="5" t="s">
        <v>45</v>
      </c>
      <c r="E580" s="7">
        <v>27354</v>
      </c>
      <c r="F580" s="5" t="s">
        <v>1041</v>
      </c>
      <c r="G580" s="5" t="s">
        <v>13</v>
      </c>
      <c r="H580" s="90" t="s">
        <v>26</v>
      </c>
      <c r="I580" s="5" t="s">
        <v>15</v>
      </c>
    </row>
    <row r="581" spans="1:9" x14ac:dyDescent="0.25">
      <c r="A581" s="123">
        <v>42916</v>
      </c>
      <c r="B581" s="6" t="s">
        <v>697</v>
      </c>
      <c r="C581" s="5" t="s">
        <v>484</v>
      </c>
      <c r="D581" s="5" t="s">
        <v>45</v>
      </c>
      <c r="E581" s="7">
        <v>152017</v>
      </c>
      <c r="F581" s="5" t="s">
        <v>1041</v>
      </c>
      <c r="G581" s="5" t="s">
        <v>13</v>
      </c>
      <c r="H581" s="90" t="s">
        <v>26</v>
      </c>
      <c r="I581" s="5" t="s">
        <v>15</v>
      </c>
    </row>
    <row r="582" spans="1:9" x14ac:dyDescent="0.25">
      <c r="A582" s="95"/>
      <c r="B582" s="6"/>
      <c r="C582" s="8"/>
      <c r="D582" s="8"/>
      <c r="E582" s="7"/>
      <c r="F582" s="93"/>
      <c r="G582" s="144"/>
      <c r="I582" s="144"/>
    </row>
    <row r="583" spans="1:9" x14ac:dyDescent="0.25">
      <c r="A583" s="95"/>
      <c r="B583" s="6"/>
      <c r="C583" s="8"/>
      <c r="D583" s="8"/>
      <c r="E583" s="7"/>
      <c r="F583" s="93"/>
      <c r="G583" s="144"/>
      <c r="I583" s="144"/>
    </row>
    <row r="584" spans="1:9" x14ac:dyDescent="0.25">
      <c r="A584" s="95"/>
      <c r="B584" s="6"/>
      <c r="C584" s="8"/>
      <c r="D584" s="8"/>
      <c r="E584" s="7"/>
      <c r="F584" s="93"/>
      <c r="G584" s="144"/>
      <c r="I584" s="144"/>
    </row>
    <row r="585" spans="1:9" x14ac:dyDescent="0.25">
      <c r="A585" s="95"/>
      <c r="B585" s="6"/>
      <c r="C585" s="8"/>
      <c r="D585" s="8"/>
      <c r="E585" s="7"/>
      <c r="F585" s="93"/>
      <c r="G585" s="144"/>
      <c r="I585" s="144"/>
    </row>
    <row r="586" spans="1:9" x14ac:dyDescent="0.25">
      <c r="A586" s="95"/>
      <c r="B586" s="6"/>
      <c r="C586" s="8"/>
      <c r="D586" s="8"/>
      <c r="E586" s="7"/>
      <c r="F586" s="93"/>
      <c r="G586" s="144"/>
      <c r="I586" s="144"/>
    </row>
    <row r="587" spans="1:9" x14ac:dyDescent="0.25">
      <c r="A587" s="95"/>
      <c r="B587" s="6"/>
      <c r="C587" s="8"/>
      <c r="D587" s="8"/>
      <c r="E587" s="7"/>
      <c r="F587" s="93"/>
      <c r="G587" s="144"/>
      <c r="I587" s="144"/>
    </row>
    <row r="588" spans="1:9" x14ac:dyDescent="0.25">
      <c r="A588" s="95"/>
      <c r="B588" s="6"/>
      <c r="C588" s="8"/>
      <c r="D588" s="8"/>
      <c r="E588" s="7"/>
      <c r="F588" s="93"/>
      <c r="G588" s="144"/>
      <c r="I588" s="144"/>
    </row>
    <row r="589" spans="1:9" x14ac:dyDescent="0.25">
      <c r="A589" s="95"/>
      <c r="B589" s="6"/>
      <c r="C589" s="8"/>
      <c r="D589" s="8"/>
      <c r="E589" s="7"/>
      <c r="F589" s="93"/>
      <c r="G589" s="144"/>
      <c r="I589" s="144"/>
    </row>
    <row r="590" spans="1:9" x14ac:dyDescent="0.25">
      <c r="A590" s="95"/>
      <c r="B590" s="6"/>
      <c r="C590" s="8"/>
      <c r="D590" s="8"/>
      <c r="E590" s="7"/>
      <c r="F590" s="93"/>
      <c r="G590" s="144"/>
      <c r="I590" s="144"/>
    </row>
    <row r="591" spans="1:9" x14ac:dyDescent="0.25">
      <c r="G591" s="144"/>
    </row>
    <row r="592" spans="1:9" x14ac:dyDescent="0.25">
      <c r="G592" s="144"/>
    </row>
  </sheetData>
  <autoFilter ref="A1:I592"/>
  <sortState ref="A2:I604">
    <sortCondition ref="A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H12" sqref="H12"/>
    </sheetView>
  </sheetViews>
  <sheetFormatPr baseColWidth="10" defaultRowHeight="15" x14ac:dyDescent="0.25"/>
  <cols>
    <col min="1" max="1" width="21" bestFit="1" customWidth="1"/>
    <col min="2" max="2" width="18.140625" customWidth="1"/>
  </cols>
  <sheetData>
    <row r="3" spans="1:2" x14ac:dyDescent="0.25">
      <c r="A3" s="97" t="s">
        <v>989</v>
      </c>
      <c r="B3" t="s">
        <v>1026</v>
      </c>
    </row>
    <row r="4" spans="1:2" x14ac:dyDescent="0.25">
      <c r="A4" s="2" t="s">
        <v>330</v>
      </c>
      <c r="B4" s="98">
        <v>427000</v>
      </c>
    </row>
    <row r="5" spans="1:2" x14ac:dyDescent="0.25">
      <c r="A5" s="2" t="s">
        <v>28</v>
      </c>
      <c r="B5" s="98">
        <v>1267500</v>
      </c>
    </row>
    <row r="6" spans="1:2" x14ac:dyDescent="0.25">
      <c r="A6" s="2" t="s">
        <v>276</v>
      </c>
      <c r="B6" s="98">
        <v>6372000</v>
      </c>
    </row>
    <row r="7" spans="1:2" x14ac:dyDescent="0.25">
      <c r="A7" s="2" t="s">
        <v>61</v>
      </c>
      <c r="B7" s="98">
        <v>2006000</v>
      </c>
    </row>
    <row r="8" spans="1:2" x14ac:dyDescent="0.25">
      <c r="A8" s="2" t="s">
        <v>32</v>
      </c>
      <c r="B8" s="98">
        <v>954000</v>
      </c>
    </row>
    <row r="9" spans="1:2" x14ac:dyDescent="0.25">
      <c r="A9" s="2" t="s">
        <v>37</v>
      </c>
      <c r="B9" s="98">
        <v>1470000</v>
      </c>
    </row>
    <row r="10" spans="1:2" x14ac:dyDescent="0.25">
      <c r="A10" s="2" t="s">
        <v>130</v>
      </c>
      <c r="B10" s="98">
        <v>809000</v>
      </c>
    </row>
    <row r="11" spans="1:2" x14ac:dyDescent="0.25">
      <c r="A11" s="2" t="s">
        <v>759</v>
      </c>
      <c r="B11" s="98">
        <v>2563000</v>
      </c>
    </row>
    <row r="12" spans="1:2" x14ac:dyDescent="0.25">
      <c r="A12" s="2" t="s">
        <v>46</v>
      </c>
      <c r="B12" s="98">
        <v>42781140</v>
      </c>
    </row>
    <row r="13" spans="1:2" x14ac:dyDescent="0.25">
      <c r="A13" s="2" t="s">
        <v>18</v>
      </c>
      <c r="B13" s="98">
        <v>7592500</v>
      </c>
    </row>
    <row r="14" spans="1:2" x14ac:dyDescent="0.25">
      <c r="A14" s="2" t="s">
        <v>12</v>
      </c>
      <c r="B14" s="98">
        <v>3052000</v>
      </c>
    </row>
    <row r="15" spans="1:2" x14ac:dyDescent="0.25">
      <c r="A15" s="2" t="s">
        <v>252</v>
      </c>
      <c r="B15" s="98">
        <v>1570000</v>
      </c>
    </row>
    <row r="16" spans="1:2" x14ac:dyDescent="0.25">
      <c r="A16" s="2" t="s">
        <v>727</v>
      </c>
      <c r="B16" s="98">
        <v>985000</v>
      </c>
    </row>
    <row r="17" spans="1:2" x14ac:dyDescent="0.25">
      <c r="A17" s="2" t="s">
        <v>153</v>
      </c>
      <c r="B17" s="98">
        <v>4535000</v>
      </c>
    </row>
    <row r="18" spans="1:2" x14ac:dyDescent="0.25">
      <c r="A18" s="2" t="s">
        <v>991</v>
      </c>
      <c r="B18" s="98"/>
    </row>
    <row r="19" spans="1:2" x14ac:dyDescent="0.25">
      <c r="A19" s="2" t="s">
        <v>929</v>
      </c>
      <c r="B19" s="98">
        <v>840000</v>
      </c>
    </row>
    <row r="20" spans="1:2" x14ac:dyDescent="0.25">
      <c r="A20" s="2" t="s">
        <v>992</v>
      </c>
      <c r="B20" s="98">
        <v>77224140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workbookViewId="0">
      <selection activeCell="E48" sqref="E48:E277"/>
    </sheetView>
  </sheetViews>
  <sheetFormatPr baseColWidth="10" defaultRowHeight="15" x14ac:dyDescent="0.25"/>
  <cols>
    <col min="1" max="1" width="13.42578125" customWidth="1"/>
    <col min="3" max="3" width="88.140625" customWidth="1"/>
    <col min="4" max="4" width="14.85546875" customWidth="1"/>
    <col min="5" max="5" width="11.42578125" customWidth="1"/>
    <col min="8" max="8" width="15.28515625" bestFit="1" customWidth="1"/>
    <col min="9" max="9" width="15.42578125" customWidth="1"/>
  </cols>
  <sheetData>
    <row r="1" spans="1:5" x14ac:dyDescent="0.25">
      <c r="A1" s="9" t="s">
        <v>237</v>
      </c>
      <c r="B1" s="9"/>
      <c r="C1" s="10"/>
      <c r="D1" s="3"/>
      <c r="E1" s="3"/>
    </row>
    <row r="2" spans="1:5" x14ac:dyDescent="0.25">
      <c r="A2" s="10"/>
      <c r="B2" s="10"/>
      <c r="C2" s="10"/>
      <c r="D2" s="3"/>
      <c r="E2" s="3"/>
    </row>
    <row r="3" spans="1:5" x14ac:dyDescent="0.25">
      <c r="A3" s="9" t="s">
        <v>238</v>
      </c>
      <c r="B3" s="9"/>
      <c r="C3" s="10"/>
      <c r="D3" s="3"/>
      <c r="E3" s="3"/>
    </row>
    <row r="4" spans="1:5" x14ac:dyDescent="0.25">
      <c r="A4" s="10"/>
      <c r="B4" s="10"/>
      <c r="C4" s="10"/>
      <c r="D4" s="3"/>
      <c r="E4" s="3"/>
    </row>
    <row r="5" spans="1:5" x14ac:dyDescent="0.25">
      <c r="A5" s="11"/>
      <c r="B5" s="11"/>
      <c r="C5" s="11"/>
      <c r="D5" s="12"/>
      <c r="E5" s="12"/>
    </row>
    <row r="6" spans="1:5" x14ac:dyDescent="0.25">
      <c r="A6" s="13" t="s">
        <v>239</v>
      </c>
      <c r="B6" s="13" t="s">
        <v>5</v>
      </c>
      <c r="C6" s="13" t="s">
        <v>240</v>
      </c>
      <c r="D6" s="14" t="s">
        <v>241</v>
      </c>
      <c r="E6" s="14" t="s">
        <v>242</v>
      </c>
    </row>
    <row r="7" spans="1:5" ht="15.75" x14ac:dyDescent="0.25">
      <c r="A7" s="127"/>
      <c r="B7" s="127"/>
      <c r="C7" s="128" t="s">
        <v>243</v>
      </c>
      <c r="D7" s="15">
        <v>3075420</v>
      </c>
      <c r="E7" s="16"/>
    </row>
    <row r="8" spans="1:5" ht="15.75" x14ac:dyDescent="0.25">
      <c r="A8" s="17">
        <v>42887</v>
      </c>
      <c r="B8" s="17" t="s">
        <v>46</v>
      </c>
      <c r="C8" s="18" t="s">
        <v>43</v>
      </c>
      <c r="D8" s="19"/>
      <c r="E8" s="20">
        <v>3000000</v>
      </c>
    </row>
    <row r="9" spans="1:5" ht="15.75" x14ac:dyDescent="0.25">
      <c r="A9" s="17">
        <v>42887</v>
      </c>
      <c r="B9" s="17" t="s">
        <v>12</v>
      </c>
      <c r="C9" s="18" t="s">
        <v>244</v>
      </c>
      <c r="D9" s="19"/>
      <c r="E9" s="20">
        <v>26000</v>
      </c>
    </row>
    <row r="10" spans="1:5" ht="15.75" x14ac:dyDescent="0.25">
      <c r="A10" s="17">
        <v>42888</v>
      </c>
      <c r="B10" s="17" t="s">
        <v>46</v>
      </c>
      <c r="C10" s="18" t="s">
        <v>245</v>
      </c>
      <c r="D10" s="19"/>
      <c r="E10" s="20">
        <v>65000</v>
      </c>
    </row>
    <row r="11" spans="1:5" ht="15.75" x14ac:dyDescent="0.25">
      <c r="A11" s="21">
        <v>42888</v>
      </c>
      <c r="B11" s="21"/>
      <c r="C11" s="22" t="s">
        <v>246</v>
      </c>
      <c r="D11" s="23">
        <v>8000000</v>
      </c>
      <c r="E11" s="24"/>
    </row>
    <row r="12" spans="1:5" ht="15.75" x14ac:dyDescent="0.25">
      <c r="A12" s="17">
        <v>42888</v>
      </c>
      <c r="B12" s="17" t="s">
        <v>37</v>
      </c>
      <c r="C12" s="18" t="s">
        <v>247</v>
      </c>
      <c r="D12" s="19"/>
      <c r="E12" s="20">
        <v>160000</v>
      </c>
    </row>
    <row r="13" spans="1:5" ht="15.75" x14ac:dyDescent="0.25">
      <c r="A13" s="17">
        <v>42888</v>
      </c>
      <c r="B13" s="17" t="s">
        <v>46</v>
      </c>
      <c r="C13" s="18" t="s">
        <v>248</v>
      </c>
      <c r="D13" s="19"/>
      <c r="E13" s="20">
        <v>8000</v>
      </c>
    </row>
    <row r="14" spans="1:5" ht="15.75" x14ac:dyDescent="0.25">
      <c r="A14" s="17">
        <v>42888</v>
      </c>
      <c r="B14" s="17" t="s">
        <v>37</v>
      </c>
      <c r="C14" s="18" t="s">
        <v>249</v>
      </c>
      <c r="D14" s="19"/>
      <c r="E14" s="20">
        <v>500000</v>
      </c>
    </row>
    <row r="15" spans="1:5" ht="15.75" x14ac:dyDescent="0.25">
      <c r="A15" s="17">
        <v>42888</v>
      </c>
      <c r="B15" s="17" t="s">
        <v>46</v>
      </c>
      <c r="C15" s="18" t="s">
        <v>248</v>
      </c>
      <c r="D15" s="19"/>
      <c r="E15" s="20">
        <v>12000</v>
      </c>
    </row>
    <row r="16" spans="1:5" ht="15.75" x14ac:dyDescent="0.25">
      <c r="A16" s="17">
        <v>42888</v>
      </c>
      <c r="B16" s="17" t="s">
        <v>61</v>
      </c>
      <c r="C16" s="18" t="s">
        <v>250</v>
      </c>
      <c r="D16" s="19"/>
      <c r="E16" s="20">
        <v>800000</v>
      </c>
    </row>
    <row r="17" spans="1:5" ht="15.75" x14ac:dyDescent="0.25">
      <c r="A17" s="17">
        <v>42888</v>
      </c>
      <c r="B17" s="17" t="s">
        <v>46</v>
      </c>
      <c r="C17" s="18" t="s">
        <v>251</v>
      </c>
      <c r="D17" s="19"/>
      <c r="E17" s="20">
        <v>150000</v>
      </c>
    </row>
    <row r="18" spans="1:5" ht="15.75" x14ac:dyDescent="0.25">
      <c r="A18" s="17">
        <v>42888</v>
      </c>
      <c r="B18" s="17" t="s">
        <v>252</v>
      </c>
      <c r="C18" s="18" t="s">
        <v>253</v>
      </c>
      <c r="D18" s="19"/>
      <c r="E18" s="20">
        <v>80000</v>
      </c>
    </row>
    <row r="19" spans="1:5" ht="15.75" x14ac:dyDescent="0.25">
      <c r="A19" s="17">
        <v>42888</v>
      </c>
      <c r="B19" s="17" t="s">
        <v>46</v>
      </c>
      <c r="C19" s="18" t="s">
        <v>254</v>
      </c>
      <c r="D19" s="19"/>
      <c r="E19" s="19">
        <v>1150000</v>
      </c>
    </row>
    <row r="20" spans="1:5" ht="15.75" x14ac:dyDescent="0.25">
      <c r="A20" s="17">
        <v>42888</v>
      </c>
      <c r="B20" s="17" t="s">
        <v>12</v>
      </c>
      <c r="C20" s="18" t="s">
        <v>255</v>
      </c>
      <c r="D20" s="19"/>
      <c r="E20" s="19">
        <v>160000</v>
      </c>
    </row>
    <row r="21" spans="1:5" ht="15.75" x14ac:dyDescent="0.25">
      <c r="A21" s="17">
        <v>42888</v>
      </c>
      <c r="B21" s="17" t="s">
        <v>252</v>
      </c>
      <c r="C21" s="18" t="s">
        <v>256</v>
      </c>
      <c r="D21" s="19"/>
      <c r="E21" s="20">
        <v>30000</v>
      </c>
    </row>
    <row r="22" spans="1:5" ht="15.75" x14ac:dyDescent="0.25">
      <c r="A22" s="17">
        <v>42888</v>
      </c>
      <c r="B22" s="17" t="s">
        <v>46</v>
      </c>
      <c r="C22" s="18" t="s">
        <v>257</v>
      </c>
      <c r="D22" s="19"/>
      <c r="E22" s="20">
        <v>400000</v>
      </c>
    </row>
    <row r="23" spans="1:5" ht="15.75" x14ac:dyDescent="0.25">
      <c r="A23" s="17">
        <v>42890</v>
      </c>
      <c r="B23" s="17" t="s">
        <v>18</v>
      </c>
      <c r="C23" s="18" t="s">
        <v>258</v>
      </c>
      <c r="D23" s="19"/>
      <c r="E23" s="20">
        <v>2500000</v>
      </c>
    </row>
    <row r="24" spans="1:5" ht="15.75" x14ac:dyDescent="0.25">
      <c r="A24" s="17">
        <v>42890</v>
      </c>
      <c r="B24" s="17" t="s">
        <v>46</v>
      </c>
      <c r="C24" s="18" t="s">
        <v>259</v>
      </c>
      <c r="D24" s="19"/>
      <c r="E24" s="20">
        <v>46000</v>
      </c>
    </row>
    <row r="25" spans="1:5" ht="15.75" x14ac:dyDescent="0.25">
      <c r="A25" s="17">
        <v>42890</v>
      </c>
      <c r="B25" s="17" t="s">
        <v>18</v>
      </c>
      <c r="C25" s="18" t="s">
        <v>258</v>
      </c>
      <c r="D25" s="19"/>
      <c r="E25" s="20">
        <v>1000000</v>
      </c>
    </row>
    <row r="26" spans="1:5" ht="15.75" x14ac:dyDescent="0.25">
      <c r="A26" s="17">
        <v>42890</v>
      </c>
      <c r="B26" s="17" t="s">
        <v>46</v>
      </c>
      <c r="C26" s="18" t="s">
        <v>259</v>
      </c>
      <c r="D26" s="19"/>
      <c r="E26" s="20">
        <v>20000</v>
      </c>
    </row>
    <row r="27" spans="1:5" ht="15.75" x14ac:dyDescent="0.25">
      <c r="A27" s="17">
        <v>42891</v>
      </c>
      <c r="B27" s="17" t="s">
        <v>46</v>
      </c>
      <c r="C27" s="18" t="s">
        <v>260</v>
      </c>
      <c r="D27" s="19"/>
      <c r="E27" s="20">
        <v>30000</v>
      </c>
    </row>
    <row r="28" spans="1:5" ht="15.75" x14ac:dyDescent="0.25">
      <c r="A28" s="17">
        <v>42891</v>
      </c>
      <c r="B28" s="17" t="s">
        <v>252</v>
      </c>
      <c r="C28" s="18" t="s">
        <v>261</v>
      </c>
      <c r="D28" s="19"/>
      <c r="E28" s="20">
        <v>45000</v>
      </c>
    </row>
    <row r="29" spans="1:5" ht="15.75" x14ac:dyDescent="0.25">
      <c r="A29" s="17">
        <v>42891</v>
      </c>
      <c r="B29" s="17" t="s">
        <v>12</v>
      </c>
      <c r="C29" s="18" t="s">
        <v>986</v>
      </c>
      <c r="D29" s="19"/>
      <c r="E29" s="20">
        <v>70000</v>
      </c>
    </row>
    <row r="30" spans="1:5" ht="15.75" x14ac:dyDescent="0.25">
      <c r="A30" s="17">
        <v>42891</v>
      </c>
      <c r="B30" s="17" t="s">
        <v>46</v>
      </c>
      <c r="C30" s="18" t="s">
        <v>480</v>
      </c>
      <c r="D30" s="19"/>
      <c r="E30" s="20">
        <v>70000</v>
      </c>
    </row>
    <row r="31" spans="1:5" ht="15.75" x14ac:dyDescent="0.25">
      <c r="A31" s="21">
        <v>42891</v>
      </c>
      <c r="B31" s="21"/>
      <c r="C31" s="22" t="s">
        <v>262</v>
      </c>
      <c r="D31" s="23">
        <v>8000000</v>
      </c>
      <c r="E31" s="24"/>
    </row>
    <row r="32" spans="1:5" ht="15.75" x14ac:dyDescent="0.25">
      <c r="A32" s="17">
        <v>42891</v>
      </c>
      <c r="B32" s="17" t="s">
        <v>252</v>
      </c>
      <c r="C32" s="18" t="s">
        <v>263</v>
      </c>
      <c r="D32" s="19"/>
      <c r="E32" s="20">
        <v>30000</v>
      </c>
    </row>
    <row r="33" spans="1:5" ht="15.75" x14ac:dyDescent="0.25">
      <c r="A33" s="17">
        <v>42891</v>
      </c>
      <c r="B33" s="17" t="s">
        <v>130</v>
      </c>
      <c r="C33" s="18" t="s">
        <v>264</v>
      </c>
      <c r="D33" s="19"/>
      <c r="E33" s="20">
        <v>75000</v>
      </c>
    </row>
    <row r="34" spans="1:5" ht="15.75" x14ac:dyDescent="0.25">
      <c r="A34" s="17">
        <v>42891</v>
      </c>
      <c r="B34" s="17" t="s">
        <v>12</v>
      </c>
      <c r="C34" s="18" t="s">
        <v>265</v>
      </c>
      <c r="D34" s="19"/>
      <c r="E34" s="20">
        <v>26000</v>
      </c>
    </row>
    <row r="35" spans="1:5" ht="15.75" x14ac:dyDescent="0.25">
      <c r="A35" s="17">
        <v>42892</v>
      </c>
      <c r="B35" s="17" t="s">
        <v>46</v>
      </c>
      <c r="C35" s="18" t="s">
        <v>266</v>
      </c>
      <c r="D35" s="19"/>
      <c r="E35" s="20">
        <v>400000</v>
      </c>
    </row>
    <row r="36" spans="1:5" ht="15.75" x14ac:dyDescent="0.25">
      <c r="A36" s="17">
        <v>42892</v>
      </c>
      <c r="B36" s="17" t="s">
        <v>46</v>
      </c>
      <c r="C36" s="18" t="s">
        <v>267</v>
      </c>
      <c r="D36" s="19"/>
      <c r="E36" s="20">
        <v>360000</v>
      </c>
    </row>
    <row r="37" spans="1:5" ht="15.75" x14ac:dyDescent="0.25">
      <c r="A37" s="17">
        <v>42892</v>
      </c>
      <c r="B37" s="17" t="s">
        <v>46</v>
      </c>
      <c r="C37" s="18" t="s">
        <v>268</v>
      </c>
      <c r="D37" s="19"/>
      <c r="E37" s="20">
        <v>720000</v>
      </c>
    </row>
    <row r="38" spans="1:5" ht="15.75" x14ac:dyDescent="0.25">
      <c r="A38" s="17">
        <v>42892</v>
      </c>
      <c r="B38" s="17" t="s">
        <v>46</v>
      </c>
      <c r="C38" s="18" t="s">
        <v>269</v>
      </c>
      <c r="D38" s="19"/>
      <c r="E38" s="20">
        <v>89890</v>
      </c>
    </row>
    <row r="39" spans="1:5" ht="15.75" x14ac:dyDescent="0.25">
      <c r="A39" s="17">
        <v>42892</v>
      </c>
      <c r="B39" s="17" t="s">
        <v>46</v>
      </c>
      <c r="C39" s="18" t="s">
        <v>270</v>
      </c>
      <c r="D39" s="19"/>
      <c r="E39" s="20">
        <v>50000</v>
      </c>
    </row>
    <row r="40" spans="1:5" ht="15.75" x14ac:dyDescent="0.25">
      <c r="A40" s="17">
        <v>42892</v>
      </c>
      <c r="B40" s="17" t="s">
        <v>46</v>
      </c>
      <c r="C40" s="18" t="s">
        <v>271</v>
      </c>
      <c r="D40" s="19"/>
      <c r="E40" s="20">
        <v>153000</v>
      </c>
    </row>
    <row r="41" spans="1:5" ht="15.75" x14ac:dyDescent="0.25">
      <c r="A41" s="17">
        <v>42892</v>
      </c>
      <c r="B41" s="17" t="s">
        <v>18</v>
      </c>
      <c r="C41" s="18" t="s">
        <v>258</v>
      </c>
      <c r="D41" s="19"/>
      <c r="E41" s="20">
        <v>2000000</v>
      </c>
    </row>
    <row r="42" spans="1:5" ht="15.75" x14ac:dyDescent="0.25">
      <c r="A42" s="17">
        <v>42892</v>
      </c>
      <c r="B42" s="17" t="s">
        <v>46</v>
      </c>
      <c r="C42" s="18" t="s">
        <v>259</v>
      </c>
      <c r="D42" s="19"/>
      <c r="E42" s="20">
        <v>34000</v>
      </c>
    </row>
    <row r="43" spans="1:5" ht="15.75" x14ac:dyDescent="0.25">
      <c r="A43" s="17">
        <v>42892</v>
      </c>
      <c r="B43" s="17" t="s">
        <v>46</v>
      </c>
      <c r="C43" s="18" t="s">
        <v>272</v>
      </c>
      <c r="D43" s="19"/>
      <c r="E43" s="20">
        <v>1523750</v>
      </c>
    </row>
    <row r="44" spans="1:5" ht="15.75" x14ac:dyDescent="0.25">
      <c r="A44" s="17">
        <v>42892</v>
      </c>
      <c r="B44" s="17" t="s">
        <v>46</v>
      </c>
      <c r="C44" s="18" t="s">
        <v>273</v>
      </c>
      <c r="D44" s="19"/>
      <c r="E44" s="20">
        <v>600000</v>
      </c>
    </row>
    <row r="45" spans="1:5" ht="15.75" x14ac:dyDescent="0.25">
      <c r="A45" s="17">
        <v>42892</v>
      </c>
      <c r="B45" s="17" t="s">
        <v>46</v>
      </c>
      <c r="C45" s="18" t="s">
        <v>274</v>
      </c>
      <c r="D45" s="19"/>
      <c r="E45" s="20">
        <v>600000</v>
      </c>
    </row>
    <row r="46" spans="1:5" ht="15.75" x14ac:dyDescent="0.25">
      <c r="A46" s="17">
        <v>42892</v>
      </c>
      <c r="B46" s="17" t="s">
        <v>46</v>
      </c>
      <c r="C46" s="18" t="s">
        <v>275</v>
      </c>
      <c r="D46" s="19"/>
      <c r="E46" s="20">
        <v>600000</v>
      </c>
    </row>
    <row r="47" spans="1:5" ht="15.75" x14ac:dyDescent="0.25">
      <c r="A47" s="17">
        <v>42892</v>
      </c>
      <c r="B47" s="17" t="s">
        <v>276</v>
      </c>
      <c r="C47" s="18" t="s">
        <v>277</v>
      </c>
      <c r="D47" s="19"/>
      <c r="E47" s="20">
        <v>120000</v>
      </c>
    </row>
    <row r="48" spans="1:5" ht="15.75" x14ac:dyDescent="0.25">
      <c r="A48" s="17">
        <v>42892</v>
      </c>
      <c r="B48" s="17" t="s">
        <v>32</v>
      </c>
      <c r="C48" s="18" t="s">
        <v>278</v>
      </c>
      <c r="D48" s="19"/>
      <c r="E48" s="20">
        <v>75000</v>
      </c>
    </row>
    <row r="49" spans="1:5" ht="15.75" x14ac:dyDescent="0.25">
      <c r="A49" s="17">
        <v>42892</v>
      </c>
      <c r="B49" s="25" t="s">
        <v>61</v>
      </c>
      <c r="C49" s="18" t="s">
        <v>279</v>
      </c>
      <c r="D49" s="19"/>
      <c r="E49" s="20">
        <v>75000</v>
      </c>
    </row>
    <row r="50" spans="1:5" ht="15.75" x14ac:dyDescent="0.25">
      <c r="A50" s="17">
        <v>42892</v>
      </c>
      <c r="B50" s="17" t="s">
        <v>37</v>
      </c>
      <c r="C50" s="18" t="s">
        <v>280</v>
      </c>
      <c r="D50" s="19"/>
      <c r="E50" s="20">
        <v>50000</v>
      </c>
    </row>
    <row r="51" spans="1:5" ht="15.75" x14ac:dyDescent="0.25">
      <c r="A51" s="17">
        <v>42892</v>
      </c>
      <c r="B51" s="17" t="s">
        <v>12</v>
      </c>
      <c r="C51" s="18" t="s">
        <v>281</v>
      </c>
      <c r="D51" s="19"/>
      <c r="E51" s="20">
        <v>76000</v>
      </c>
    </row>
    <row r="52" spans="1:5" ht="15" customHeight="1" x14ac:dyDescent="0.25">
      <c r="A52" s="17">
        <v>42893</v>
      </c>
      <c r="B52" s="17" t="s">
        <v>12</v>
      </c>
      <c r="C52" s="26" t="s">
        <v>282</v>
      </c>
      <c r="D52" s="19"/>
      <c r="E52" s="20">
        <v>50000</v>
      </c>
    </row>
    <row r="53" spans="1:5" ht="15.75" x14ac:dyDescent="0.25">
      <c r="A53" s="17">
        <v>42893</v>
      </c>
      <c r="B53" s="17" t="s">
        <v>46</v>
      </c>
      <c r="C53" s="18" t="s">
        <v>283</v>
      </c>
      <c r="D53" s="19"/>
      <c r="E53" s="20">
        <v>70000</v>
      </c>
    </row>
    <row r="54" spans="1:5" ht="15.75" x14ac:dyDescent="0.25">
      <c r="A54" s="21">
        <v>42893</v>
      </c>
      <c r="B54" s="21"/>
      <c r="C54" s="22" t="s">
        <v>284</v>
      </c>
      <c r="D54" s="23">
        <v>10000000</v>
      </c>
      <c r="E54" s="24"/>
    </row>
    <row r="55" spans="1:5" ht="15.75" x14ac:dyDescent="0.25">
      <c r="A55" s="17">
        <v>42893</v>
      </c>
      <c r="B55" s="17" t="s">
        <v>46</v>
      </c>
      <c r="C55" s="18" t="s">
        <v>285</v>
      </c>
      <c r="D55" s="19"/>
      <c r="E55" s="20">
        <v>2000000</v>
      </c>
    </row>
    <row r="56" spans="1:5" ht="15.75" x14ac:dyDescent="0.25">
      <c r="A56" s="27">
        <v>42893</v>
      </c>
      <c r="B56" s="27" t="s">
        <v>46</v>
      </c>
      <c r="C56" s="18" t="s">
        <v>286</v>
      </c>
      <c r="D56" s="19"/>
      <c r="E56" s="20">
        <v>5100000</v>
      </c>
    </row>
    <row r="57" spans="1:5" ht="15" customHeight="1" x14ac:dyDescent="0.25">
      <c r="A57" s="28">
        <v>42893</v>
      </c>
      <c r="B57" s="29" t="s">
        <v>252</v>
      </c>
      <c r="C57" s="30" t="s">
        <v>287</v>
      </c>
      <c r="D57" s="19"/>
      <c r="E57" s="20">
        <v>60000</v>
      </c>
    </row>
    <row r="58" spans="1:5" ht="15" customHeight="1" x14ac:dyDescent="0.25">
      <c r="A58" s="28">
        <v>42893</v>
      </c>
      <c r="B58" s="29" t="s">
        <v>330</v>
      </c>
      <c r="C58" s="30" t="s">
        <v>288</v>
      </c>
      <c r="D58" s="19"/>
      <c r="E58" s="20">
        <v>24000</v>
      </c>
    </row>
    <row r="59" spans="1:5" ht="15" customHeight="1" x14ac:dyDescent="0.25">
      <c r="A59" s="28">
        <v>42893</v>
      </c>
      <c r="B59" s="29" t="s">
        <v>276</v>
      </c>
      <c r="C59" s="30" t="s">
        <v>289</v>
      </c>
      <c r="D59" s="19"/>
      <c r="E59" s="20">
        <v>20000</v>
      </c>
    </row>
    <row r="60" spans="1:5" ht="15" customHeight="1" x14ac:dyDescent="0.25">
      <c r="A60" s="28">
        <v>42894</v>
      </c>
      <c r="B60" s="29" t="s">
        <v>153</v>
      </c>
      <c r="C60" s="31" t="s">
        <v>290</v>
      </c>
      <c r="D60" s="19"/>
      <c r="E60" s="20">
        <v>20000</v>
      </c>
    </row>
    <row r="61" spans="1:5" ht="15" customHeight="1" x14ac:dyDescent="0.25">
      <c r="A61" s="28">
        <v>42894</v>
      </c>
      <c r="B61" s="29" t="s">
        <v>276</v>
      </c>
      <c r="C61" s="31" t="s">
        <v>291</v>
      </c>
      <c r="D61" s="19"/>
      <c r="E61" s="20">
        <v>750000</v>
      </c>
    </row>
    <row r="62" spans="1:5" ht="15" customHeight="1" x14ac:dyDescent="0.25">
      <c r="A62" s="28">
        <v>42894</v>
      </c>
      <c r="B62" s="29" t="s">
        <v>12</v>
      </c>
      <c r="C62" s="31" t="s">
        <v>292</v>
      </c>
      <c r="D62" s="19"/>
      <c r="E62" s="20">
        <v>78000</v>
      </c>
    </row>
    <row r="63" spans="1:5" ht="15" customHeight="1" x14ac:dyDescent="0.25">
      <c r="A63" s="32">
        <v>42894</v>
      </c>
      <c r="B63" s="32" t="s">
        <v>252</v>
      </c>
      <c r="C63" s="26" t="s">
        <v>293</v>
      </c>
      <c r="D63" s="19"/>
      <c r="E63" s="20">
        <v>70000</v>
      </c>
    </row>
    <row r="64" spans="1:5" ht="15" customHeight="1" x14ac:dyDescent="0.25">
      <c r="A64" s="17">
        <v>42895</v>
      </c>
      <c r="B64" s="17" t="s">
        <v>252</v>
      </c>
      <c r="C64" s="18" t="s">
        <v>294</v>
      </c>
      <c r="D64" s="19"/>
      <c r="E64" s="20">
        <v>15000</v>
      </c>
    </row>
    <row r="65" spans="1:5" ht="15" customHeight="1" x14ac:dyDescent="0.25">
      <c r="A65" s="17">
        <v>42895</v>
      </c>
      <c r="B65" s="17" t="s">
        <v>46</v>
      </c>
      <c r="C65" s="18" t="s">
        <v>295</v>
      </c>
      <c r="D65" s="19"/>
      <c r="E65" s="20">
        <v>85000</v>
      </c>
    </row>
    <row r="66" spans="1:5" ht="15" customHeight="1" x14ac:dyDescent="0.25">
      <c r="A66" s="21">
        <v>42895</v>
      </c>
      <c r="B66" s="21"/>
      <c r="C66" s="22" t="s">
        <v>296</v>
      </c>
      <c r="D66" s="23">
        <v>5000000</v>
      </c>
      <c r="E66" s="24"/>
    </row>
    <row r="67" spans="1:5" ht="15" customHeight="1" x14ac:dyDescent="0.25">
      <c r="A67" s="21">
        <v>42895</v>
      </c>
      <c r="B67" s="21"/>
      <c r="C67" s="22" t="s">
        <v>297</v>
      </c>
      <c r="D67" s="23">
        <v>5000000</v>
      </c>
      <c r="E67" s="24"/>
    </row>
    <row r="68" spans="1:5" ht="15" customHeight="1" x14ac:dyDescent="0.25">
      <c r="A68" s="17">
        <v>42895</v>
      </c>
      <c r="B68" s="17" t="s">
        <v>46</v>
      </c>
      <c r="C68" s="18" t="s">
        <v>298</v>
      </c>
      <c r="D68" s="19"/>
      <c r="E68" s="20">
        <v>180000</v>
      </c>
    </row>
    <row r="69" spans="1:5" ht="15" customHeight="1" x14ac:dyDescent="0.25">
      <c r="A69" s="17">
        <v>42895</v>
      </c>
      <c r="B69" s="17" t="s">
        <v>276</v>
      </c>
      <c r="C69" s="18" t="s">
        <v>299</v>
      </c>
      <c r="D69" s="19"/>
      <c r="E69" s="20">
        <v>80000</v>
      </c>
    </row>
    <row r="70" spans="1:5" ht="15" customHeight="1" x14ac:dyDescent="0.25">
      <c r="A70" s="17">
        <v>42895</v>
      </c>
      <c r="B70" s="17" t="s">
        <v>276</v>
      </c>
      <c r="C70" s="26" t="s">
        <v>300</v>
      </c>
      <c r="D70" s="19"/>
      <c r="E70" s="20">
        <v>1800000</v>
      </c>
    </row>
    <row r="71" spans="1:5" ht="15" customHeight="1" x14ac:dyDescent="0.25">
      <c r="A71" s="17">
        <v>42895</v>
      </c>
      <c r="B71" s="17" t="s">
        <v>153</v>
      </c>
      <c r="C71" s="18" t="s">
        <v>301</v>
      </c>
      <c r="D71" s="19"/>
      <c r="E71" s="20">
        <v>1000000</v>
      </c>
    </row>
    <row r="72" spans="1:5" ht="15" customHeight="1" x14ac:dyDescent="0.25">
      <c r="A72" s="17">
        <v>42895</v>
      </c>
      <c r="B72" s="17" t="s">
        <v>46</v>
      </c>
      <c r="C72" s="18" t="s">
        <v>302</v>
      </c>
      <c r="D72" s="19"/>
      <c r="E72" s="20">
        <v>160000</v>
      </c>
    </row>
    <row r="73" spans="1:5" ht="15" customHeight="1" x14ac:dyDescent="0.25">
      <c r="A73" s="17">
        <v>42895</v>
      </c>
      <c r="B73" s="17" t="s">
        <v>46</v>
      </c>
      <c r="C73" s="18" t="s">
        <v>266</v>
      </c>
      <c r="D73" s="19"/>
      <c r="E73" s="20">
        <v>400000</v>
      </c>
    </row>
    <row r="74" spans="1:5" ht="15" customHeight="1" x14ac:dyDescent="0.25">
      <c r="A74" s="17">
        <v>42895</v>
      </c>
      <c r="B74" s="17" t="s">
        <v>330</v>
      </c>
      <c r="C74" s="18" t="s">
        <v>303</v>
      </c>
      <c r="D74" s="19"/>
      <c r="E74" s="20">
        <v>15000</v>
      </c>
    </row>
    <row r="75" spans="1:5" ht="15" customHeight="1" x14ac:dyDescent="0.25">
      <c r="A75" s="17">
        <v>42895</v>
      </c>
      <c r="B75" s="17" t="s">
        <v>330</v>
      </c>
      <c r="C75" s="18" t="s">
        <v>304</v>
      </c>
      <c r="D75" s="19"/>
      <c r="E75" s="20">
        <v>60000</v>
      </c>
    </row>
    <row r="76" spans="1:5" ht="15" customHeight="1" x14ac:dyDescent="0.25">
      <c r="A76" s="17">
        <v>42895</v>
      </c>
      <c r="B76" s="17" t="s">
        <v>330</v>
      </c>
      <c r="C76" s="18" t="s">
        <v>305</v>
      </c>
      <c r="D76" s="19"/>
      <c r="E76" s="20">
        <v>40000</v>
      </c>
    </row>
    <row r="77" spans="1:5" ht="15" customHeight="1" x14ac:dyDescent="0.25">
      <c r="A77" s="17">
        <v>42895</v>
      </c>
      <c r="B77" s="17" t="s">
        <v>252</v>
      </c>
      <c r="C77" s="18" t="s">
        <v>253</v>
      </c>
      <c r="D77" s="19"/>
      <c r="E77" s="20">
        <v>80000</v>
      </c>
    </row>
    <row r="78" spans="1:5" ht="15" customHeight="1" x14ac:dyDescent="0.25">
      <c r="A78" s="17">
        <v>42895</v>
      </c>
      <c r="B78" s="17" t="s">
        <v>46</v>
      </c>
      <c r="C78" s="18" t="s">
        <v>306</v>
      </c>
      <c r="D78" s="19"/>
      <c r="E78" s="20">
        <v>180000</v>
      </c>
    </row>
    <row r="79" spans="1:5" ht="15" customHeight="1" x14ac:dyDescent="0.25">
      <c r="A79" s="17">
        <v>42895</v>
      </c>
      <c r="B79" s="17" t="s">
        <v>46</v>
      </c>
      <c r="C79" s="18" t="s">
        <v>307</v>
      </c>
      <c r="D79" s="19"/>
      <c r="E79" s="20">
        <v>150000</v>
      </c>
    </row>
    <row r="80" spans="1:5" ht="15" customHeight="1" x14ac:dyDescent="0.25">
      <c r="A80" s="17">
        <v>42895</v>
      </c>
      <c r="B80" s="17" t="s">
        <v>12</v>
      </c>
      <c r="C80" s="18" t="s">
        <v>308</v>
      </c>
      <c r="D80" s="19"/>
      <c r="E80" s="20">
        <v>160000</v>
      </c>
    </row>
    <row r="81" spans="1:5" ht="15" customHeight="1" x14ac:dyDescent="0.25">
      <c r="A81" s="73">
        <v>42898</v>
      </c>
      <c r="B81" s="74" t="s">
        <v>12</v>
      </c>
      <c r="C81" s="75" t="s">
        <v>553</v>
      </c>
      <c r="D81" s="76"/>
      <c r="E81" s="77">
        <v>70000</v>
      </c>
    </row>
    <row r="82" spans="1:5" ht="15" customHeight="1" x14ac:dyDescent="0.25">
      <c r="A82" s="73">
        <v>42898</v>
      </c>
      <c r="B82" s="74" t="s">
        <v>46</v>
      </c>
      <c r="C82" s="31" t="s">
        <v>416</v>
      </c>
      <c r="D82" s="19"/>
      <c r="E82" s="19">
        <v>400000</v>
      </c>
    </row>
    <row r="83" spans="1:5" ht="15" customHeight="1" x14ac:dyDescent="0.25">
      <c r="A83" s="73">
        <v>42898</v>
      </c>
      <c r="B83" s="74" t="s">
        <v>330</v>
      </c>
      <c r="C83" s="31" t="s">
        <v>417</v>
      </c>
      <c r="D83" s="19"/>
      <c r="E83" s="20">
        <v>3000</v>
      </c>
    </row>
    <row r="84" spans="1:5" ht="15" customHeight="1" x14ac:dyDescent="0.25">
      <c r="A84" s="73">
        <v>42898</v>
      </c>
      <c r="B84" s="74" t="s">
        <v>153</v>
      </c>
      <c r="C84" s="31" t="s">
        <v>418</v>
      </c>
      <c r="D84" s="19"/>
      <c r="E84" s="20">
        <v>50000</v>
      </c>
    </row>
    <row r="85" spans="1:5" ht="15" customHeight="1" x14ac:dyDescent="0.25">
      <c r="A85" s="73">
        <v>42898</v>
      </c>
      <c r="B85" s="74" t="s">
        <v>32</v>
      </c>
      <c r="C85" s="31" t="s">
        <v>419</v>
      </c>
      <c r="D85" s="19"/>
      <c r="E85" s="20">
        <v>514000</v>
      </c>
    </row>
    <row r="86" spans="1:5" ht="15" customHeight="1" x14ac:dyDescent="0.25">
      <c r="A86" s="73">
        <v>42898</v>
      </c>
      <c r="B86" s="74" t="s">
        <v>46</v>
      </c>
      <c r="C86" s="31" t="s">
        <v>420</v>
      </c>
      <c r="D86" s="19"/>
      <c r="E86" s="20">
        <v>75000</v>
      </c>
    </row>
    <row r="87" spans="1:5" ht="15" customHeight="1" x14ac:dyDescent="0.25">
      <c r="A87" s="73">
        <v>42898</v>
      </c>
      <c r="B87" s="74" t="s">
        <v>46</v>
      </c>
      <c r="C87" s="31" t="s">
        <v>421</v>
      </c>
      <c r="D87" s="19"/>
      <c r="E87" s="20">
        <v>1750000</v>
      </c>
    </row>
    <row r="88" spans="1:5" ht="15" customHeight="1" x14ac:dyDescent="0.25">
      <c r="A88" s="73">
        <v>42898</v>
      </c>
      <c r="B88" s="74" t="s">
        <v>46</v>
      </c>
      <c r="C88" s="31" t="s">
        <v>422</v>
      </c>
      <c r="D88" s="19"/>
      <c r="E88" s="20">
        <v>500000</v>
      </c>
    </row>
    <row r="89" spans="1:5" ht="15" customHeight="1" x14ac:dyDescent="0.25">
      <c r="A89" s="73">
        <v>42898</v>
      </c>
      <c r="B89" s="74" t="s">
        <v>330</v>
      </c>
      <c r="C89" s="75" t="s">
        <v>423</v>
      </c>
      <c r="D89" s="76"/>
      <c r="E89" s="77">
        <v>70000</v>
      </c>
    </row>
    <row r="90" spans="1:5" ht="15" customHeight="1" x14ac:dyDescent="0.25">
      <c r="A90" s="73">
        <v>42898</v>
      </c>
      <c r="B90" s="74" t="s">
        <v>330</v>
      </c>
      <c r="C90" s="31" t="s">
        <v>424</v>
      </c>
      <c r="D90" s="19"/>
      <c r="E90" s="20">
        <v>10000</v>
      </c>
    </row>
    <row r="91" spans="1:5" ht="15" customHeight="1" x14ac:dyDescent="0.25">
      <c r="A91" s="73">
        <v>42898</v>
      </c>
      <c r="B91" s="74" t="s">
        <v>252</v>
      </c>
      <c r="C91" s="31" t="s">
        <v>425</v>
      </c>
      <c r="D91" s="19"/>
      <c r="E91" s="19">
        <v>1160000</v>
      </c>
    </row>
    <row r="92" spans="1:5" ht="15" customHeight="1" x14ac:dyDescent="0.25">
      <c r="A92" s="73">
        <v>42899</v>
      </c>
      <c r="B92" s="74" t="s">
        <v>12</v>
      </c>
      <c r="C92" s="31" t="s">
        <v>426</v>
      </c>
      <c r="D92" s="19"/>
      <c r="E92" s="19">
        <v>160000</v>
      </c>
    </row>
    <row r="93" spans="1:5" ht="15" customHeight="1" x14ac:dyDescent="0.25">
      <c r="A93" s="73">
        <v>42899</v>
      </c>
      <c r="B93" s="74" t="s">
        <v>153</v>
      </c>
      <c r="C93" s="31" t="s">
        <v>427</v>
      </c>
      <c r="D93" s="19"/>
      <c r="E93" s="20">
        <v>300000</v>
      </c>
    </row>
    <row r="94" spans="1:5" ht="15" customHeight="1" x14ac:dyDescent="0.25">
      <c r="A94" s="73">
        <v>42899</v>
      </c>
      <c r="B94" s="74" t="s">
        <v>46</v>
      </c>
      <c r="C94" s="31" t="s">
        <v>428</v>
      </c>
      <c r="D94" s="19"/>
      <c r="E94" s="20">
        <v>400000</v>
      </c>
    </row>
    <row r="95" spans="1:5" ht="15" customHeight="1" x14ac:dyDescent="0.25">
      <c r="A95" s="73">
        <v>42899</v>
      </c>
      <c r="B95" s="74" t="s">
        <v>37</v>
      </c>
      <c r="C95" s="31" t="s">
        <v>429</v>
      </c>
      <c r="D95" s="19"/>
      <c r="E95" s="20">
        <v>20000</v>
      </c>
    </row>
    <row r="96" spans="1:5" ht="15" customHeight="1" x14ac:dyDescent="0.25">
      <c r="A96" s="73">
        <v>42899</v>
      </c>
      <c r="B96" s="74" t="s">
        <v>37</v>
      </c>
      <c r="C96" s="31" t="s">
        <v>430</v>
      </c>
      <c r="D96" s="19"/>
      <c r="E96" s="20">
        <v>50000</v>
      </c>
    </row>
    <row r="97" spans="1:5" ht="15" customHeight="1" x14ac:dyDescent="0.25">
      <c r="A97" s="73">
        <v>42899</v>
      </c>
      <c r="B97" s="74" t="s">
        <v>12</v>
      </c>
      <c r="C97" s="78" t="s">
        <v>431</v>
      </c>
      <c r="D97" s="19"/>
      <c r="E97" s="20">
        <v>70000</v>
      </c>
    </row>
    <row r="98" spans="1:5" ht="15" customHeight="1" x14ac:dyDescent="0.25">
      <c r="A98" s="73">
        <v>42899</v>
      </c>
      <c r="B98" s="74" t="s">
        <v>61</v>
      </c>
      <c r="C98" s="31" t="s">
        <v>432</v>
      </c>
      <c r="D98" s="19"/>
      <c r="E98" s="20">
        <v>20000</v>
      </c>
    </row>
    <row r="99" spans="1:5" ht="15" customHeight="1" x14ac:dyDescent="0.25">
      <c r="A99" s="73">
        <v>42899</v>
      </c>
      <c r="B99" s="74" t="s">
        <v>61</v>
      </c>
      <c r="C99" s="31" t="s">
        <v>433</v>
      </c>
      <c r="D99" s="19"/>
      <c r="E99" s="20">
        <v>75000</v>
      </c>
    </row>
    <row r="100" spans="1:5" ht="15" customHeight="1" x14ac:dyDescent="0.25">
      <c r="A100" s="73">
        <v>42899</v>
      </c>
      <c r="B100" s="74" t="s">
        <v>61</v>
      </c>
      <c r="C100" s="31" t="s">
        <v>434</v>
      </c>
      <c r="D100" s="19"/>
      <c r="E100" s="20">
        <v>5000</v>
      </c>
    </row>
    <row r="101" spans="1:5" ht="15" customHeight="1" x14ac:dyDescent="0.25">
      <c r="A101" s="73">
        <v>42899</v>
      </c>
      <c r="B101" s="74" t="s">
        <v>28</v>
      </c>
      <c r="C101" s="31" t="s">
        <v>435</v>
      </c>
      <c r="D101" s="19"/>
      <c r="E101" s="20">
        <v>30000</v>
      </c>
    </row>
    <row r="102" spans="1:5" ht="15" customHeight="1" x14ac:dyDescent="0.25">
      <c r="A102" s="73">
        <v>42899</v>
      </c>
      <c r="B102" s="74" t="s">
        <v>330</v>
      </c>
      <c r="C102" s="31" t="s">
        <v>436</v>
      </c>
      <c r="D102" s="19"/>
      <c r="E102" s="20">
        <v>60000</v>
      </c>
    </row>
    <row r="103" spans="1:5" ht="15" customHeight="1" x14ac:dyDescent="0.25">
      <c r="A103" s="73">
        <v>42899</v>
      </c>
      <c r="B103" s="74" t="s">
        <v>18</v>
      </c>
      <c r="C103" s="31" t="s">
        <v>437</v>
      </c>
      <c r="D103" s="19"/>
      <c r="E103" s="20">
        <v>20000</v>
      </c>
    </row>
    <row r="104" spans="1:5" ht="15" customHeight="1" x14ac:dyDescent="0.25">
      <c r="A104" s="73">
        <v>42899</v>
      </c>
      <c r="B104" s="74" t="s">
        <v>32</v>
      </c>
      <c r="C104" s="31" t="s">
        <v>438</v>
      </c>
      <c r="D104" s="19"/>
      <c r="E104" s="20">
        <v>75000</v>
      </c>
    </row>
    <row r="105" spans="1:5" ht="15" customHeight="1" x14ac:dyDescent="0.25">
      <c r="A105" s="73">
        <v>42899</v>
      </c>
      <c r="B105" s="74" t="s">
        <v>130</v>
      </c>
      <c r="C105" s="31" t="s">
        <v>264</v>
      </c>
      <c r="D105" s="19"/>
      <c r="E105" s="20">
        <v>75000</v>
      </c>
    </row>
    <row r="106" spans="1:5" ht="15" customHeight="1" x14ac:dyDescent="0.25">
      <c r="A106" s="73">
        <v>42900</v>
      </c>
      <c r="B106" s="74" t="s">
        <v>12</v>
      </c>
      <c r="C106" s="31" t="s">
        <v>431</v>
      </c>
      <c r="D106" s="19"/>
      <c r="E106" s="20">
        <v>70000</v>
      </c>
    </row>
    <row r="107" spans="1:5" ht="15" customHeight="1" x14ac:dyDescent="0.25">
      <c r="A107" s="73">
        <v>42900</v>
      </c>
      <c r="B107" s="74" t="s">
        <v>18</v>
      </c>
      <c r="C107" s="79" t="s">
        <v>439</v>
      </c>
      <c r="D107" s="80"/>
      <c r="E107" s="81">
        <v>105000</v>
      </c>
    </row>
    <row r="108" spans="1:5" ht="15" customHeight="1" x14ac:dyDescent="0.25">
      <c r="A108" s="73">
        <v>42900</v>
      </c>
      <c r="B108" s="74" t="s">
        <v>12</v>
      </c>
      <c r="C108" s="82" t="s">
        <v>440</v>
      </c>
      <c r="D108" s="83"/>
      <c r="E108" s="84">
        <v>40000</v>
      </c>
    </row>
    <row r="109" spans="1:5" ht="15" customHeight="1" x14ac:dyDescent="0.25">
      <c r="A109" s="73">
        <v>42900</v>
      </c>
      <c r="B109" s="74" t="s">
        <v>12</v>
      </c>
      <c r="C109" s="82" t="s">
        <v>441</v>
      </c>
      <c r="D109" s="83"/>
      <c r="E109" s="84">
        <v>14000</v>
      </c>
    </row>
    <row r="110" spans="1:5" ht="15" customHeight="1" x14ac:dyDescent="0.25">
      <c r="A110" s="73">
        <v>42900</v>
      </c>
      <c r="B110" s="74" t="s">
        <v>12</v>
      </c>
      <c r="C110" s="82" t="s">
        <v>442</v>
      </c>
      <c r="D110" s="83"/>
      <c r="E110" s="84">
        <v>240000</v>
      </c>
    </row>
    <row r="111" spans="1:5" ht="15" customHeight="1" x14ac:dyDescent="0.25">
      <c r="A111" s="73">
        <v>42900</v>
      </c>
      <c r="B111" s="74" t="s">
        <v>12</v>
      </c>
      <c r="C111" s="82" t="s">
        <v>443</v>
      </c>
      <c r="D111" s="83"/>
      <c r="E111" s="84">
        <v>5000</v>
      </c>
    </row>
    <row r="112" spans="1:5" ht="15" customHeight="1" x14ac:dyDescent="0.25">
      <c r="A112" s="73">
        <v>42901</v>
      </c>
      <c r="B112" s="74" t="s">
        <v>130</v>
      </c>
      <c r="C112" s="82" t="s">
        <v>444</v>
      </c>
      <c r="D112" s="83"/>
      <c r="E112" s="84">
        <v>20000</v>
      </c>
    </row>
    <row r="113" spans="1:5" ht="15" customHeight="1" x14ac:dyDescent="0.25">
      <c r="A113" s="73">
        <v>42901</v>
      </c>
      <c r="B113" s="74" t="s">
        <v>46</v>
      </c>
      <c r="C113" s="82" t="s">
        <v>445</v>
      </c>
      <c r="D113" s="83"/>
      <c r="E113" s="84">
        <v>70000</v>
      </c>
    </row>
    <row r="114" spans="1:5" ht="15" customHeight="1" x14ac:dyDescent="0.25">
      <c r="A114" s="73">
        <v>42901</v>
      </c>
      <c r="B114" s="74" t="s">
        <v>46</v>
      </c>
      <c r="C114" s="82" t="s">
        <v>446</v>
      </c>
      <c r="D114" s="83">
        <v>8000000</v>
      </c>
      <c r="E114" s="84"/>
    </row>
    <row r="115" spans="1:5" ht="15" customHeight="1" x14ac:dyDescent="0.25">
      <c r="A115" s="73">
        <v>42901</v>
      </c>
      <c r="B115" s="74" t="s">
        <v>37</v>
      </c>
      <c r="C115" s="82" t="s">
        <v>447</v>
      </c>
      <c r="D115" s="83"/>
      <c r="E115" s="84">
        <v>20000</v>
      </c>
    </row>
    <row r="116" spans="1:5" ht="15" customHeight="1" x14ac:dyDescent="0.25">
      <c r="A116" s="73">
        <v>42901</v>
      </c>
      <c r="B116" s="74" t="s">
        <v>37</v>
      </c>
      <c r="C116" s="82" t="s">
        <v>448</v>
      </c>
      <c r="D116" s="83"/>
      <c r="E116" s="84">
        <v>10000</v>
      </c>
    </row>
    <row r="117" spans="1:5" ht="15" customHeight="1" x14ac:dyDescent="0.25">
      <c r="A117" s="73">
        <v>42901</v>
      </c>
      <c r="B117" s="74" t="s">
        <v>130</v>
      </c>
      <c r="C117" s="78" t="s">
        <v>449</v>
      </c>
      <c r="D117" s="85"/>
      <c r="E117" s="86">
        <v>20000</v>
      </c>
    </row>
    <row r="118" spans="1:5" ht="15" customHeight="1" x14ac:dyDescent="0.25">
      <c r="A118" s="73">
        <v>42901</v>
      </c>
      <c r="B118" s="74" t="s">
        <v>28</v>
      </c>
      <c r="C118" s="78" t="s">
        <v>450</v>
      </c>
      <c r="D118" s="19"/>
      <c r="E118" s="20">
        <v>60000</v>
      </c>
    </row>
    <row r="119" spans="1:5" ht="15" customHeight="1" x14ac:dyDescent="0.25">
      <c r="A119" s="73">
        <v>42901</v>
      </c>
      <c r="B119" s="74" t="s">
        <v>32</v>
      </c>
      <c r="C119" s="31" t="s">
        <v>451</v>
      </c>
      <c r="D119" s="19"/>
      <c r="E119" s="20">
        <v>15000</v>
      </c>
    </row>
    <row r="120" spans="1:5" ht="15" customHeight="1" x14ac:dyDescent="0.25">
      <c r="A120" s="73">
        <v>42901</v>
      </c>
      <c r="B120" s="74" t="s">
        <v>46</v>
      </c>
      <c r="C120" s="31" t="s">
        <v>452</v>
      </c>
      <c r="D120" s="19"/>
      <c r="E120" s="20">
        <v>3000000</v>
      </c>
    </row>
    <row r="121" spans="1:5" ht="15" customHeight="1" x14ac:dyDescent="0.25">
      <c r="A121" s="73">
        <v>42901</v>
      </c>
      <c r="B121" s="74" t="s">
        <v>46</v>
      </c>
      <c r="C121" s="31" t="s">
        <v>453</v>
      </c>
      <c r="D121" s="19"/>
      <c r="E121" s="20">
        <v>60000</v>
      </c>
    </row>
    <row r="122" spans="1:5" ht="15" customHeight="1" x14ac:dyDescent="0.25">
      <c r="A122" s="73">
        <v>42901</v>
      </c>
      <c r="B122" s="74" t="s">
        <v>28</v>
      </c>
      <c r="C122" s="31" t="s">
        <v>454</v>
      </c>
      <c r="D122" s="19"/>
      <c r="E122" s="20">
        <v>60000</v>
      </c>
    </row>
    <row r="123" spans="1:5" ht="15" customHeight="1" x14ac:dyDescent="0.25">
      <c r="A123" s="73">
        <v>42901</v>
      </c>
      <c r="B123" s="74" t="s">
        <v>12</v>
      </c>
      <c r="C123" s="31" t="s">
        <v>455</v>
      </c>
      <c r="D123" s="19"/>
      <c r="E123" s="20">
        <v>160000</v>
      </c>
    </row>
    <row r="124" spans="1:5" ht="15" customHeight="1" x14ac:dyDescent="0.25">
      <c r="A124" s="73">
        <v>42901</v>
      </c>
      <c r="B124" s="74" t="s">
        <v>46</v>
      </c>
      <c r="C124" s="31" t="s">
        <v>456</v>
      </c>
      <c r="D124" s="19"/>
      <c r="E124" s="20">
        <v>1200000</v>
      </c>
    </row>
    <row r="125" spans="1:5" ht="15" customHeight="1" x14ac:dyDescent="0.25">
      <c r="A125" s="73">
        <v>42902</v>
      </c>
      <c r="B125" s="74" t="s">
        <v>61</v>
      </c>
      <c r="C125" s="31" t="s">
        <v>457</v>
      </c>
      <c r="D125" s="19"/>
      <c r="E125" s="20">
        <v>27000</v>
      </c>
    </row>
    <row r="126" spans="1:5" ht="15" customHeight="1" x14ac:dyDescent="0.25">
      <c r="A126" s="73">
        <v>42902</v>
      </c>
      <c r="B126" s="74" t="s">
        <v>46</v>
      </c>
      <c r="C126" s="31" t="s">
        <v>458</v>
      </c>
      <c r="D126" s="19"/>
      <c r="E126" s="20">
        <v>110000</v>
      </c>
    </row>
    <row r="127" spans="1:5" ht="15" customHeight="1" x14ac:dyDescent="0.25">
      <c r="A127" s="73">
        <v>42902</v>
      </c>
      <c r="B127" s="74" t="s">
        <v>130</v>
      </c>
      <c r="C127" s="78" t="s">
        <v>449</v>
      </c>
      <c r="D127" s="85"/>
      <c r="E127" s="86">
        <v>20000</v>
      </c>
    </row>
    <row r="128" spans="1:5" ht="15" customHeight="1" x14ac:dyDescent="0.25">
      <c r="A128" s="73">
        <v>42902</v>
      </c>
      <c r="B128" s="74" t="s">
        <v>37</v>
      </c>
      <c r="C128" s="79" t="s">
        <v>459</v>
      </c>
      <c r="D128" s="85"/>
      <c r="E128" s="86">
        <v>20000</v>
      </c>
    </row>
    <row r="129" spans="1:5" ht="15" customHeight="1" x14ac:dyDescent="0.25">
      <c r="A129" s="73">
        <v>42902</v>
      </c>
      <c r="B129" s="74" t="s">
        <v>37</v>
      </c>
      <c r="C129" s="82" t="s">
        <v>543</v>
      </c>
      <c r="D129" s="87"/>
      <c r="E129" s="86">
        <v>18000</v>
      </c>
    </row>
    <row r="130" spans="1:5" ht="15" customHeight="1" x14ac:dyDescent="0.25">
      <c r="A130" s="73">
        <v>42902</v>
      </c>
      <c r="B130" s="74" t="s">
        <v>32</v>
      </c>
      <c r="C130" s="82" t="s">
        <v>460</v>
      </c>
      <c r="D130" s="87"/>
      <c r="E130" s="86">
        <v>5000</v>
      </c>
    </row>
    <row r="131" spans="1:5" ht="15" customHeight="1" x14ac:dyDescent="0.25">
      <c r="A131" s="73">
        <v>42902</v>
      </c>
      <c r="B131" s="74" t="s">
        <v>153</v>
      </c>
      <c r="C131" s="82" t="s">
        <v>461</v>
      </c>
      <c r="D131" s="87"/>
      <c r="E131" s="86">
        <v>1300000</v>
      </c>
    </row>
    <row r="132" spans="1:5" ht="15" customHeight="1" x14ac:dyDescent="0.25">
      <c r="A132" s="73">
        <v>42902</v>
      </c>
      <c r="B132" s="74" t="s">
        <v>153</v>
      </c>
      <c r="C132" s="82" t="s">
        <v>462</v>
      </c>
      <c r="D132" s="87"/>
      <c r="E132" s="86">
        <v>30000</v>
      </c>
    </row>
    <row r="133" spans="1:5" ht="15" customHeight="1" x14ac:dyDescent="0.25">
      <c r="A133" s="73">
        <v>42902</v>
      </c>
      <c r="B133" s="74" t="s">
        <v>46</v>
      </c>
      <c r="C133" s="88" t="s">
        <v>463</v>
      </c>
      <c r="D133" s="19"/>
      <c r="E133" s="20">
        <v>400000</v>
      </c>
    </row>
    <row r="134" spans="1:5" ht="15" customHeight="1" x14ac:dyDescent="0.25">
      <c r="A134" s="73">
        <v>42902</v>
      </c>
      <c r="B134" s="74" t="s">
        <v>46</v>
      </c>
      <c r="C134" s="31" t="s">
        <v>464</v>
      </c>
      <c r="D134" s="19"/>
      <c r="E134" s="20">
        <v>40000</v>
      </c>
    </row>
    <row r="135" spans="1:5" ht="15" customHeight="1" x14ac:dyDescent="0.25">
      <c r="A135" s="73">
        <v>42902</v>
      </c>
      <c r="B135" s="74" t="s">
        <v>28</v>
      </c>
      <c r="C135" s="31" t="s">
        <v>465</v>
      </c>
      <c r="D135" s="19"/>
      <c r="E135" s="20">
        <v>30000</v>
      </c>
    </row>
    <row r="136" spans="1:5" ht="15" customHeight="1" x14ac:dyDescent="0.25">
      <c r="A136" s="73">
        <v>42902</v>
      </c>
      <c r="B136" s="74" t="s">
        <v>18</v>
      </c>
      <c r="C136" s="31" t="s">
        <v>466</v>
      </c>
      <c r="D136" s="19"/>
      <c r="E136" s="20">
        <v>1240000</v>
      </c>
    </row>
    <row r="137" spans="1:5" ht="15" customHeight="1" x14ac:dyDescent="0.25">
      <c r="A137" s="73">
        <v>42902</v>
      </c>
      <c r="B137" s="74" t="s">
        <v>46</v>
      </c>
      <c r="C137" s="31" t="s">
        <v>251</v>
      </c>
      <c r="D137" s="19"/>
      <c r="E137" s="20">
        <v>150000</v>
      </c>
    </row>
    <row r="138" spans="1:5" ht="15" customHeight="1" x14ac:dyDescent="0.25">
      <c r="A138" s="73">
        <v>42902</v>
      </c>
      <c r="B138" s="74" t="s">
        <v>46</v>
      </c>
      <c r="C138" s="31" t="s">
        <v>467</v>
      </c>
      <c r="D138" s="19"/>
      <c r="E138" s="20">
        <v>1650000</v>
      </c>
    </row>
    <row r="139" spans="1:5" ht="15" customHeight="1" x14ac:dyDescent="0.25">
      <c r="A139" s="73">
        <v>42902</v>
      </c>
      <c r="B139" s="74" t="s">
        <v>46</v>
      </c>
      <c r="C139" s="31" t="s">
        <v>468</v>
      </c>
      <c r="D139" s="19"/>
      <c r="E139" s="20">
        <v>400000</v>
      </c>
    </row>
    <row r="140" spans="1:5" ht="15" customHeight="1" x14ac:dyDescent="0.25">
      <c r="A140" s="73">
        <v>42903</v>
      </c>
      <c r="B140" s="74" t="s">
        <v>46</v>
      </c>
      <c r="C140" s="31" t="s">
        <v>469</v>
      </c>
      <c r="D140" s="19"/>
      <c r="E140" s="20">
        <v>110000</v>
      </c>
    </row>
    <row r="141" spans="1:5" ht="15" customHeight="1" x14ac:dyDescent="0.25">
      <c r="A141" s="73">
        <v>42903</v>
      </c>
      <c r="B141" s="74" t="s">
        <v>46</v>
      </c>
      <c r="C141" s="31" t="s">
        <v>470</v>
      </c>
      <c r="D141" s="19"/>
      <c r="E141" s="20">
        <v>200000</v>
      </c>
    </row>
    <row r="142" spans="1:5" ht="15" customHeight="1" x14ac:dyDescent="0.25">
      <c r="A142" s="73">
        <v>42903</v>
      </c>
      <c r="B142" s="74" t="s">
        <v>46</v>
      </c>
      <c r="C142" s="31" t="s">
        <v>471</v>
      </c>
      <c r="D142" s="19"/>
      <c r="E142" s="20">
        <v>50000</v>
      </c>
    </row>
    <row r="143" spans="1:5" ht="15" customHeight="1" x14ac:dyDescent="0.25">
      <c r="A143" s="73">
        <v>42903</v>
      </c>
      <c r="B143" s="74" t="s">
        <v>46</v>
      </c>
      <c r="C143" s="31" t="s">
        <v>472</v>
      </c>
      <c r="D143" s="19"/>
      <c r="E143" s="20">
        <v>45000</v>
      </c>
    </row>
    <row r="144" spans="1:5" ht="15" customHeight="1" x14ac:dyDescent="0.25">
      <c r="A144" s="73">
        <v>42903</v>
      </c>
      <c r="B144" s="74" t="s">
        <v>46</v>
      </c>
      <c r="C144" s="31" t="s">
        <v>473</v>
      </c>
      <c r="D144" s="19"/>
      <c r="E144" s="20">
        <v>150000</v>
      </c>
    </row>
    <row r="145" spans="1:7" ht="15" customHeight="1" x14ac:dyDescent="0.25">
      <c r="A145" s="73">
        <v>42903</v>
      </c>
      <c r="B145" s="74" t="s">
        <v>46</v>
      </c>
      <c r="C145" s="31" t="s">
        <v>474</v>
      </c>
      <c r="D145" s="19"/>
      <c r="E145" s="20">
        <v>60000</v>
      </c>
    </row>
    <row r="146" spans="1:7" ht="15" customHeight="1" x14ac:dyDescent="0.25">
      <c r="A146" s="73">
        <v>42903</v>
      </c>
      <c r="B146" s="74" t="s">
        <v>46</v>
      </c>
      <c r="C146" s="79" t="s">
        <v>475</v>
      </c>
      <c r="D146" s="80"/>
      <c r="E146" s="81">
        <v>20000</v>
      </c>
    </row>
    <row r="147" spans="1:7" ht="15" customHeight="1" x14ac:dyDescent="0.25">
      <c r="A147" s="73">
        <v>42903</v>
      </c>
      <c r="B147" s="74" t="s">
        <v>46</v>
      </c>
      <c r="C147" s="88" t="s">
        <v>476</v>
      </c>
      <c r="D147" s="85">
        <v>268500</v>
      </c>
      <c r="E147" s="86"/>
    </row>
    <row r="148" spans="1:7" ht="15.75" x14ac:dyDescent="0.25">
      <c r="A148" s="129">
        <v>42905</v>
      </c>
      <c r="B148" s="74" t="s">
        <v>130</v>
      </c>
      <c r="C148" s="75" t="s">
        <v>702</v>
      </c>
      <c r="D148" s="76"/>
      <c r="E148" s="77">
        <v>65000</v>
      </c>
      <c r="G148" s="116"/>
    </row>
    <row r="149" spans="1:7" ht="15.75" x14ac:dyDescent="0.25">
      <c r="A149" s="129">
        <v>42905</v>
      </c>
      <c r="B149" s="74" t="s">
        <v>46</v>
      </c>
      <c r="C149" s="31" t="s">
        <v>703</v>
      </c>
      <c r="D149" s="19"/>
      <c r="E149" s="19">
        <v>70000</v>
      </c>
      <c r="G149" s="117"/>
    </row>
    <row r="150" spans="1:7" ht="15.75" x14ac:dyDescent="0.25">
      <c r="A150" s="129">
        <v>42905</v>
      </c>
      <c r="B150" s="74" t="s">
        <v>46</v>
      </c>
      <c r="C150" s="31" t="s">
        <v>704</v>
      </c>
      <c r="D150" s="19"/>
      <c r="E150" s="20">
        <v>50000</v>
      </c>
      <c r="G150" s="118"/>
    </row>
    <row r="151" spans="1:7" ht="15.75" x14ac:dyDescent="0.25">
      <c r="A151" s="129">
        <v>42905</v>
      </c>
      <c r="B151" s="74" t="s">
        <v>46</v>
      </c>
      <c r="C151" s="31" t="s">
        <v>705</v>
      </c>
      <c r="D151" s="19">
        <v>8000000</v>
      </c>
      <c r="E151" s="20"/>
      <c r="G151" s="118"/>
    </row>
    <row r="152" spans="1:7" ht="15.75" x14ac:dyDescent="0.25">
      <c r="A152" s="129">
        <v>42905</v>
      </c>
      <c r="B152" s="74" t="s">
        <v>12</v>
      </c>
      <c r="C152" s="31" t="s">
        <v>867</v>
      </c>
      <c r="D152" s="19"/>
      <c r="E152" s="20">
        <v>15000</v>
      </c>
      <c r="G152" s="118"/>
    </row>
    <row r="153" spans="1:7" ht="15.75" x14ac:dyDescent="0.25">
      <c r="A153" s="129">
        <v>42905</v>
      </c>
      <c r="B153" s="74" t="s">
        <v>12</v>
      </c>
      <c r="C153" s="31" t="s">
        <v>706</v>
      </c>
      <c r="D153" s="19"/>
      <c r="E153" s="20">
        <v>10000</v>
      </c>
      <c r="G153" s="118"/>
    </row>
    <row r="154" spans="1:7" ht="15.75" x14ac:dyDescent="0.25">
      <c r="A154" s="129">
        <v>42905</v>
      </c>
      <c r="B154" s="74" t="s">
        <v>28</v>
      </c>
      <c r="C154" s="31" t="s">
        <v>707</v>
      </c>
      <c r="D154" s="19"/>
      <c r="E154" s="20">
        <v>10000</v>
      </c>
      <c r="G154" s="118"/>
    </row>
    <row r="155" spans="1:7" ht="15.75" x14ac:dyDescent="0.25">
      <c r="A155" s="129">
        <v>42905</v>
      </c>
      <c r="B155" s="74" t="s">
        <v>28</v>
      </c>
      <c r="C155" s="31" t="s">
        <v>708</v>
      </c>
      <c r="D155" s="19"/>
      <c r="E155" s="20">
        <v>100000</v>
      </c>
      <c r="G155" s="118"/>
    </row>
    <row r="156" spans="1:7" ht="15.75" x14ac:dyDescent="0.25">
      <c r="A156" s="129">
        <v>42905</v>
      </c>
      <c r="B156" s="74" t="s">
        <v>28</v>
      </c>
      <c r="C156" s="31" t="s">
        <v>709</v>
      </c>
      <c r="D156" s="76"/>
      <c r="E156" s="139">
        <v>17500</v>
      </c>
      <c r="G156" s="116"/>
    </row>
    <row r="157" spans="1:7" ht="15.75" x14ac:dyDescent="0.25">
      <c r="A157" s="129">
        <v>42905</v>
      </c>
      <c r="B157" s="74" t="s">
        <v>32</v>
      </c>
      <c r="C157" s="31" t="s">
        <v>710</v>
      </c>
      <c r="D157" s="19"/>
      <c r="E157" s="20">
        <v>13000</v>
      </c>
      <c r="G157" s="118"/>
    </row>
    <row r="158" spans="1:7" ht="15.75" x14ac:dyDescent="0.25">
      <c r="A158" s="129">
        <v>42905</v>
      </c>
      <c r="B158" s="74" t="s">
        <v>32</v>
      </c>
      <c r="C158" s="31" t="s">
        <v>711</v>
      </c>
      <c r="D158" s="19"/>
      <c r="E158" s="19">
        <v>5000</v>
      </c>
      <c r="G158" s="117"/>
    </row>
    <row r="159" spans="1:7" ht="15.75" x14ac:dyDescent="0.25">
      <c r="A159" s="129">
        <v>42905</v>
      </c>
      <c r="B159" s="74" t="s">
        <v>61</v>
      </c>
      <c r="C159" s="31" t="s">
        <v>712</v>
      </c>
      <c r="D159" s="19"/>
      <c r="E159" s="19">
        <v>12000</v>
      </c>
      <c r="G159" s="117"/>
    </row>
    <row r="160" spans="1:7" ht="15.75" x14ac:dyDescent="0.25">
      <c r="A160" s="129">
        <v>42905</v>
      </c>
      <c r="B160" s="74" t="s">
        <v>61</v>
      </c>
      <c r="C160" s="31" t="s">
        <v>713</v>
      </c>
      <c r="D160" s="19"/>
      <c r="E160" s="20">
        <v>5000</v>
      </c>
      <c r="G160" s="118"/>
    </row>
    <row r="161" spans="1:7" ht="15.75" x14ac:dyDescent="0.25">
      <c r="A161" s="129">
        <v>42905</v>
      </c>
      <c r="B161" s="74" t="s">
        <v>37</v>
      </c>
      <c r="C161" s="31" t="s">
        <v>714</v>
      </c>
      <c r="D161" s="19"/>
      <c r="E161" s="20">
        <v>50000</v>
      </c>
      <c r="G161" s="118"/>
    </row>
    <row r="162" spans="1:7" ht="15.75" x14ac:dyDescent="0.25">
      <c r="A162" s="129">
        <v>42905</v>
      </c>
      <c r="B162" s="74" t="s">
        <v>32</v>
      </c>
      <c r="C162" s="31" t="s">
        <v>715</v>
      </c>
      <c r="D162" s="19"/>
      <c r="E162" s="20">
        <v>75000</v>
      </c>
      <c r="G162" s="118"/>
    </row>
    <row r="163" spans="1:7" ht="15.75" x14ac:dyDescent="0.25">
      <c r="A163" s="129">
        <v>42905</v>
      </c>
      <c r="B163" s="74" t="s">
        <v>61</v>
      </c>
      <c r="C163" s="31" t="s">
        <v>716</v>
      </c>
      <c r="D163" s="19"/>
      <c r="E163" s="20">
        <v>75000</v>
      </c>
      <c r="G163" s="118"/>
    </row>
    <row r="164" spans="1:7" ht="15.75" x14ac:dyDescent="0.25">
      <c r="A164" s="129">
        <v>42905</v>
      </c>
      <c r="B164" s="74" t="s">
        <v>46</v>
      </c>
      <c r="C164" s="78" t="s">
        <v>717</v>
      </c>
      <c r="D164" s="19"/>
      <c r="E164" s="20">
        <v>20000</v>
      </c>
      <c r="G164" s="118"/>
    </row>
    <row r="165" spans="1:7" ht="15.75" x14ac:dyDescent="0.25">
      <c r="A165" s="129">
        <v>42905</v>
      </c>
      <c r="B165" s="74" t="s">
        <v>46</v>
      </c>
      <c r="C165" s="31" t="s">
        <v>718</v>
      </c>
      <c r="D165" s="19"/>
      <c r="E165" s="20">
        <v>100000</v>
      </c>
      <c r="G165" s="118"/>
    </row>
    <row r="166" spans="1:7" ht="15.75" x14ac:dyDescent="0.25">
      <c r="A166" s="129">
        <v>42905</v>
      </c>
      <c r="B166" s="74" t="s">
        <v>46</v>
      </c>
      <c r="C166" s="31" t="s">
        <v>719</v>
      </c>
      <c r="D166" s="19"/>
      <c r="E166" s="20">
        <v>100000</v>
      </c>
      <c r="G166" s="118"/>
    </row>
    <row r="167" spans="1:7" ht="15.75" x14ac:dyDescent="0.25">
      <c r="A167" s="129">
        <v>42905</v>
      </c>
      <c r="B167" s="74" t="s">
        <v>130</v>
      </c>
      <c r="C167" s="31" t="s">
        <v>720</v>
      </c>
      <c r="D167" s="19"/>
      <c r="E167" s="20">
        <v>75000</v>
      </c>
      <c r="G167" s="118"/>
    </row>
    <row r="168" spans="1:7" ht="15.75" x14ac:dyDescent="0.25">
      <c r="A168" s="129">
        <v>42905</v>
      </c>
      <c r="B168" s="74" t="s">
        <v>130</v>
      </c>
      <c r="C168" s="31" t="s">
        <v>721</v>
      </c>
      <c r="D168" s="19"/>
      <c r="E168" s="20">
        <v>8000</v>
      </c>
      <c r="G168" s="118"/>
    </row>
    <row r="169" spans="1:7" ht="15.75" x14ac:dyDescent="0.25">
      <c r="A169" s="129">
        <v>42905</v>
      </c>
      <c r="B169" s="74" t="s">
        <v>28</v>
      </c>
      <c r="C169" s="31" t="s">
        <v>722</v>
      </c>
      <c r="D169" s="19"/>
      <c r="E169" s="20">
        <v>30000</v>
      </c>
      <c r="G169" s="118"/>
    </row>
    <row r="170" spans="1:7" ht="15.75" x14ac:dyDescent="0.25">
      <c r="A170" s="129">
        <v>42905</v>
      </c>
      <c r="B170" s="74" t="s">
        <v>929</v>
      </c>
      <c r="C170" s="31" t="s">
        <v>723</v>
      </c>
      <c r="D170" s="19"/>
      <c r="E170" s="20">
        <v>840000</v>
      </c>
      <c r="G170" s="118"/>
    </row>
    <row r="171" spans="1:7" ht="15.75" x14ac:dyDescent="0.25">
      <c r="A171" s="129">
        <v>42905</v>
      </c>
      <c r="B171" s="74" t="s">
        <v>28</v>
      </c>
      <c r="C171" s="31" t="s">
        <v>724</v>
      </c>
      <c r="D171" s="19"/>
      <c r="E171" s="20">
        <v>150000</v>
      </c>
      <c r="G171" s="118"/>
    </row>
    <row r="172" spans="1:7" ht="15.75" x14ac:dyDescent="0.25">
      <c r="A172" s="129">
        <v>42905</v>
      </c>
      <c r="B172" s="74" t="s">
        <v>12</v>
      </c>
      <c r="C172" s="31" t="s">
        <v>725</v>
      </c>
      <c r="D172" s="19"/>
      <c r="E172" s="20">
        <v>100000</v>
      </c>
      <c r="G172" s="118"/>
    </row>
    <row r="173" spans="1:7" ht="15.75" x14ac:dyDescent="0.25">
      <c r="A173" s="129">
        <v>42905</v>
      </c>
      <c r="B173" s="74" t="s">
        <v>12</v>
      </c>
      <c r="C173" s="31" t="s">
        <v>726</v>
      </c>
      <c r="D173" s="19"/>
      <c r="E173" s="20">
        <v>160000</v>
      </c>
      <c r="G173" s="118"/>
    </row>
    <row r="174" spans="1:7" ht="15.75" x14ac:dyDescent="0.25">
      <c r="A174" s="129">
        <v>42906</v>
      </c>
      <c r="B174" s="74" t="s">
        <v>727</v>
      </c>
      <c r="C174" s="79" t="s">
        <v>728</v>
      </c>
      <c r="D174" s="80"/>
      <c r="E174" s="81">
        <v>30000</v>
      </c>
      <c r="G174" s="118"/>
    </row>
    <row r="175" spans="1:7" ht="15.75" x14ac:dyDescent="0.25">
      <c r="A175" s="129">
        <v>42906</v>
      </c>
      <c r="B175" s="74" t="s">
        <v>46</v>
      </c>
      <c r="C175" s="82" t="s">
        <v>729</v>
      </c>
      <c r="D175" s="83">
        <v>10000</v>
      </c>
      <c r="E175" s="84"/>
      <c r="G175" s="118"/>
    </row>
    <row r="176" spans="1:7" ht="15.75" x14ac:dyDescent="0.25">
      <c r="A176" s="129">
        <v>42906</v>
      </c>
      <c r="B176" s="74" t="s">
        <v>276</v>
      </c>
      <c r="C176" s="82" t="s">
        <v>730</v>
      </c>
      <c r="D176" s="83"/>
      <c r="E176" s="84">
        <v>1500000</v>
      </c>
      <c r="G176" s="118"/>
    </row>
    <row r="177" spans="1:7" ht="15.75" x14ac:dyDescent="0.25">
      <c r="A177" s="129">
        <v>42906</v>
      </c>
      <c r="B177" s="74" t="s">
        <v>46</v>
      </c>
      <c r="C177" s="82" t="s">
        <v>731</v>
      </c>
      <c r="D177" s="83"/>
      <c r="E177" s="84">
        <v>34000</v>
      </c>
      <c r="G177" s="118"/>
    </row>
    <row r="178" spans="1:7" ht="15.75" x14ac:dyDescent="0.25">
      <c r="A178" s="129">
        <v>42906</v>
      </c>
      <c r="B178" s="74" t="s">
        <v>153</v>
      </c>
      <c r="C178" s="82" t="s">
        <v>732</v>
      </c>
      <c r="D178" s="83"/>
      <c r="E178" s="84">
        <v>325000</v>
      </c>
      <c r="G178" s="118"/>
    </row>
    <row r="179" spans="1:7" ht="15.75" x14ac:dyDescent="0.25">
      <c r="A179" s="129">
        <v>42906</v>
      </c>
      <c r="B179" s="74" t="s">
        <v>46</v>
      </c>
      <c r="C179" s="82" t="s">
        <v>1046</v>
      </c>
      <c r="D179" s="83"/>
      <c r="E179" s="84">
        <v>8000</v>
      </c>
      <c r="G179" s="118"/>
    </row>
    <row r="180" spans="1:7" s="72" customFormat="1" ht="15.75" x14ac:dyDescent="0.25">
      <c r="A180" s="133">
        <v>42906</v>
      </c>
      <c r="B180" s="134" t="s">
        <v>153</v>
      </c>
      <c r="C180" s="135" t="s">
        <v>733</v>
      </c>
      <c r="D180" s="136">
        <v>100000</v>
      </c>
      <c r="E180" s="137"/>
      <c r="G180" s="138"/>
    </row>
    <row r="181" spans="1:7" ht="15.75" x14ac:dyDescent="0.25">
      <c r="A181" s="129">
        <v>42906</v>
      </c>
      <c r="B181" s="74" t="s">
        <v>153</v>
      </c>
      <c r="C181" s="82" t="s">
        <v>734</v>
      </c>
      <c r="D181" s="83"/>
      <c r="E181" s="84">
        <v>50000</v>
      </c>
      <c r="G181" s="118"/>
    </row>
    <row r="182" spans="1:7" ht="15.75" x14ac:dyDescent="0.25">
      <c r="A182" s="129">
        <v>42906</v>
      </c>
      <c r="B182" s="74" t="s">
        <v>153</v>
      </c>
      <c r="C182" s="82" t="s">
        <v>735</v>
      </c>
      <c r="D182" s="83"/>
      <c r="E182" s="84">
        <v>40000</v>
      </c>
      <c r="G182" s="118"/>
    </row>
    <row r="183" spans="1:7" ht="15.75" x14ac:dyDescent="0.25">
      <c r="A183" s="129">
        <v>42906</v>
      </c>
      <c r="B183" s="74" t="s">
        <v>46</v>
      </c>
      <c r="C183" s="82" t="s">
        <v>736</v>
      </c>
      <c r="D183" s="83"/>
      <c r="E183" s="84">
        <v>150000</v>
      </c>
      <c r="G183" s="118"/>
    </row>
    <row r="184" spans="1:7" ht="15.75" x14ac:dyDescent="0.25">
      <c r="A184" s="129">
        <v>42906</v>
      </c>
      <c r="B184" s="74" t="s">
        <v>46</v>
      </c>
      <c r="C184" s="82" t="s">
        <v>737</v>
      </c>
      <c r="D184" s="83"/>
      <c r="E184" s="84">
        <v>200000</v>
      </c>
      <c r="G184" s="118"/>
    </row>
    <row r="185" spans="1:7" ht="15.75" x14ac:dyDescent="0.25">
      <c r="A185" s="129">
        <v>42906</v>
      </c>
      <c r="B185" s="74" t="s">
        <v>28</v>
      </c>
      <c r="C185" s="91" t="s">
        <v>738</v>
      </c>
      <c r="D185" s="87"/>
      <c r="E185" s="86">
        <v>360000</v>
      </c>
      <c r="G185" s="118"/>
    </row>
    <row r="186" spans="1:7" ht="15.75" x14ac:dyDescent="0.25">
      <c r="A186" s="129">
        <v>42906</v>
      </c>
      <c r="B186" s="74" t="s">
        <v>28</v>
      </c>
      <c r="C186" s="78" t="s">
        <v>739</v>
      </c>
      <c r="D186" s="19"/>
      <c r="E186" s="20">
        <v>60000</v>
      </c>
      <c r="G186" s="118"/>
    </row>
    <row r="187" spans="1:7" ht="15.75" x14ac:dyDescent="0.25">
      <c r="A187" s="129">
        <v>42906</v>
      </c>
      <c r="B187" s="74" t="s">
        <v>330</v>
      </c>
      <c r="C187" s="31" t="s">
        <v>740</v>
      </c>
      <c r="D187" s="19"/>
      <c r="E187" s="20">
        <v>40000</v>
      </c>
      <c r="G187" s="118"/>
    </row>
    <row r="188" spans="1:7" ht="15.75" x14ac:dyDescent="0.25">
      <c r="A188" s="129">
        <v>42906</v>
      </c>
      <c r="B188" s="74" t="s">
        <v>46</v>
      </c>
      <c r="C188" s="31" t="s">
        <v>741</v>
      </c>
      <c r="D188" s="19">
        <v>20000</v>
      </c>
      <c r="E188" s="20"/>
      <c r="G188" s="118"/>
    </row>
    <row r="189" spans="1:7" ht="15.75" x14ac:dyDescent="0.25">
      <c r="A189" s="129">
        <v>42906</v>
      </c>
      <c r="B189" s="74" t="s">
        <v>130</v>
      </c>
      <c r="C189" s="31" t="s">
        <v>742</v>
      </c>
      <c r="D189" s="19"/>
      <c r="E189" s="20">
        <v>80000</v>
      </c>
      <c r="G189" s="118"/>
    </row>
    <row r="190" spans="1:7" ht="15.75" x14ac:dyDescent="0.25">
      <c r="A190" s="129">
        <v>42906</v>
      </c>
      <c r="B190" s="74" t="s">
        <v>12</v>
      </c>
      <c r="C190" s="31" t="s">
        <v>726</v>
      </c>
      <c r="D190" s="19"/>
      <c r="E190" s="20">
        <v>160000</v>
      </c>
      <c r="G190" s="118"/>
    </row>
    <row r="191" spans="1:7" ht="15.75" x14ac:dyDescent="0.25">
      <c r="A191" s="129">
        <v>42906</v>
      </c>
      <c r="B191" s="74" t="s">
        <v>61</v>
      </c>
      <c r="C191" s="31" t="s">
        <v>743</v>
      </c>
      <c r="D191" s="19"/>
      <c r="E191" s="20">
        <v>15000</v>
      </c>
      <c r="G191" s="118"/>
    </row>
    <row r="192" spans="1:7" ht="15.75" x14ac:dyDescent="0.25">
      <c r="A192" s="129">
        <v>42906</v>
      </c>
      <c r="B192" s="74" t="s">
        <v>46</v>
      </c>
      <c r="C192" s="31" t="s">
        <v>744</v>
      </c>
      <c r="D192" s="19"/>
      <c r="E192" s="20">
        <v>14000</v>
      </c>
      <c r="G192" s="118"/>
    </row>
    <row r="193" spans="1:7" ht="15.75" x14ac:dyDescent="0.25">
      <c r="A193" s="129">
        <v>42906</v>
      </c>
      <c r="B193" s="74" t="s">
        <v>330</v>
      </c>
      <c r="C193" s="31" t="s">
        <v>745</v>
      </c>
      <c r="D193" s="19"/>
      <c r="E193" s="20">
        <v>40000</v>
      </c>
      <c r="G193" s="118"/>
    </row>
    <row r="194" spans="1:7" ht="15.75" x14ac:dyDescent="0.25">
      <c r="A194" s="129">
        <v>42906</v>
      </c>
      <c r="B194" s="74" t="s">
        <v>727</v>
      </c>
      <c r="C194" s="31" t="s">
        <v>746</v>
      </c>
      <c r="D194" s="19"/>
      <c r="E194" s="20">
        <v>875000</v>
      </c>
      <c r="G194" s="118"/>
    </row>
    <row r="195" spans="1:7" ht="15.75" x14ac:dyDescent="0.25">
      <c r="A195" s="129">
        <v>42906</v>
      </c>
      <c r="B195" s="74" t="s">
        <v>46</v>
      </c>
      <c r="C195" s="78" t="s">
        <v>747</v>
      </c>
      <c r="D195" s="85"/>
      <c r="E195" s="86">
        <v>35000</v>
      </c>
      <c r="G195" s="118"/>
    </row>
    <row r="196" spans="1:7" ht="15.75" x14ac:dyDescent="0.25">
      <c r="A196" s="129">
        <v>42906</v>
      </c>
      <c r="B196" s="74" t="s">
        <v>46</v>
      </c>
      <c r="C196" s="79" t="s">
        <v>748</v>
      </c>
      <c r="D196" s="85"/>
      <c r="E196" s="86">
        <v>20000</v>
      </c>
      <c r="G196" s="118"/>
    </row>
    <row r="197" spans="1:7" ht="15.75" x14ac:dyDescent="0.25">
      <c r="A197" s="129">
        <v>42906</v>
      </c>
      <c r="B197" s="74" t="s">
        <v>276</v>
      </c>
      <c r="C197" s="82" t="s">
        <v>749</v>
      </c>
      <c r="D197" s="87"/>
      <c r="E197" s="86">
        <v>1000000</v>
      </c>
      <c r="G197" s="118"/>
    </row>
    <row r="198" spans="1:7" ht="15.75" x14ac:dyDescent="0.25">
      <c r="A198" s="129">
        <v>42906</v>
      </c>
      <c r="B198" s="74" t="s">
        <v>46</v>
      </c>
      <c r="C198" s="82" t="s">
        <v>750</v>
      </c>
      <c r="D198" s="87"/>
      <c r="E198" s="86">
        <v>20000</v>
      </c>
      <c r="G198" s="118"/>
    </row>
    <row r="199" spans="1:7" ht="15.75" x14ac:dyDescent="0.25">
      <c r="A199" s="129">
        <v>42906</v>
      </c>
      <c r="B199" s="74" t="s">
        <v>330</v>
      </c>
      <c r="C199" s="82" t="s">
        <v>751</v>
      </c>
      <c r="D199" s="87"/>
      <c r="E199" s="86">
        <v>65000</v>
      </c>
      <c r="G199" s="118"/>
    </row>
    <row r="200" spans="1:7" ht="15.75" x14ac:dyDescent="0.25">
      <c r="A200" s="129">
        <v>42906</v>
      </c>
      <c r="B200" s="74" t="s">
        <v>46</v>
      </c>
      <c r="C200" s="82" t="s">
        <v>752</v>
      </c>
      <c r="D200" s="87"/>
      <c r="E200" s="86">
        <v>95000</v>
      </c>
      <c r="G200" s="118"/>
    </row>
    <row r="201" spans="1:7" ht="15.75" x14ac:dyDescent="0.25">
      <c r="A201" s="129">
        <v>42907</v>
      </c>
      <c r="B201" s="74" t="s">
        <v>37</v>
      </c>
      <c r="C201" s="82" t="s">
        <v>753</v>
      </c>
      <c r="D201" s="19"/>
      <c r="E201" s="20">
        <v>36000</v>
      </c>
      <c r="G201" s="118"/>
    </row>
    <row r="202" spans="1:7" ht="15.75" x14ac:dyDescent="0.25">
      <c r="A202" s="129">
        <v>42907</v>
      </c>
      <c r="B202" s="74" t="s">
        <v>130</v>
      </c>
      <c r="C202" s="82" t="s">
        <v>742</v>
      </c>
      <c r="D202" s="19"/>
      <c r="E202" s="20">
        <v>80000</v>
      </c>
      <c r="G202" s="118"/>
    </row>
    <row r="203" spans="1:7" ht="15.75" x14ac:dyDescent="0.25">
      <c r="A203" s="129">
        <v>42907</v>
      </c>
      <c r="B203" s="74" t="s">
        <v>153</v>
      </c>
      <c r="C203" s="31" t="s">
        <v>754</v>
      </c>
      <c r="D203" s="19"/>
      <c r="E203" s="20">
        <v>210000</v>
      </c>
      <c r="G203" s="118"/>
    </row>
    <row r="204" spans="1:7" ht="15.75" x14ac:dyDescent="0.25">
      <c r="A204" s="129">
        <v>42907</v>
      </c>
      <c r="B204" s="74" t="s">
        <v>153</v>
      </c>
      <c r="C204" s="31" t="s">
        <v>755</v>
      </c>
      <c r="D204" s="19"/>
      <c r="E204" s="20">
        <v>100000</v>
      </c>
      <c r="G204" s="118"/>
    </row>
    <row r="205" spans="1:7" ht="15.75" x14ac:dyDescent="0.25">
      <c r="A205" s="129">
        <v>42907</v>
      </c>
      <c r="B205" s="74" t="s">
        <v>153</v>
      </c>
      <c r="C205" s="31" t="s">
        <v>756</v>
      </c>
      <c r="D205" s="19"/>
      <c r="E205" s="20">
        <v>40000</v>
      </c>
      <c r="G205" s="118"/>
    </row>
    <row r="206" spans="1:7" ht="15.75" x14ac:dyDescent="0.25">
      <c r="A206" s="129">
        <v>42907</v>
      </c>
      <c r="B206" s="74" t="s">
        <v>61</v>
      </c>
      <c r="C206" s="31" t="s">
        <v>757</v>
      </c>
      <c r="D206" s="19"/>
      <c r="E206" s="20">
        <v>17000</v>
      </c>
      <c r="G206" s="118"/>
    </row>
    <row r="207" spans="1:7" ht="15.75" x14ac:dyDescent="0.25">
      <c r="A207" s="129">
        <v>42906</v>
      </c>
      <c r="B207" s="74" t="s">
        <v>46</v>
      </c>
      <c r="C207" s="31"/>
      <c r="D207" s="19"/>
      <c r="E207" s="20"/>
      <c r="G207" s="118"/>
    </row>
    <row r="208" spans="1:7" ht="15.75" x14ac:dyDescent="0.25">
      <c r="A208" s="129">
        <v>42907</v>
      </c>
      <c r="B208" s="74" t="s">
        <v>46</v>
      </c>
      <c r="C208" s="31" t="s">
        <v>882</v>
      </c>
      <c r="D208" s="19"/>
      <c r="E208" s="20">
        <v>80000</v>
      </c>
      <c r="G208" s="118"/>
    </row>
    <row r="209" spans="1:7" ht="15.75" x14ac:dyDescent="0.25">
      <c r="A209" s="129">
        <v>42907</v>
      </c>
      <c r="B209" s="74" t="s">
        <v>759</v>
      </c>
      <c r="C209" s="31" t="s">
        <v>760</v>
      </c>
      <c r="D209" s="19"/>
      <c r="E209" s="20">
        <v>15000</v>
      </c>
      <c r="G209" s="118"/>
    </row>
    <row r="210" spans="1:7" ht="15.75" x14ac:dyDescent="0.25">
      <c r="A210" s="129">
        <v>42907</v>
      </c>
      <c r="B210" s="74" t="s">
        <v>46</v>
      </c>
      <c r="C210" s="31" t="s">
        <v>758</v>
      </c>
      <c r="D210" s="19"/>
      <c r="E210" s="20">
        <v>50000</v>
      </c>
      <c r="G210" s="118"/>
    </row>
    <row r="211" spans="1:7" ht="15.75" x14ac:dyDescent="0.25">
      <c r="A211" s="129" t="s">
        <v>932</v>
      </c>
      <c r="B211" s="74" t="s">
        <v>46</v>
      </c>
      <c r="C211" s="31" t="s">
        <v>980</v>
      </c>
      <c r="D211" s="19"/>
      <c r="E211" s="20">
        <v>160000</v>
      </c>
      <c r="G211" s="118"/>
    </row>
    <row r="212" spans="1:7" ht="15.75" x14ac:dyDescent="0.25">
      <c r="A212" s="129">
        <v>42909</v>
      </c>
      <c r="B212" s="74" t="s">
        <v>46</v>
      </c>
      <c r="C212" s="31" t="s">
        <v>761</v>
      </c>
      <c r="D212" s="19">
        <v>19113750</v>
      </c>
      <c r="E212" s="20"/>
      <c r="G212" s="118"/>
    </row>
    <row r="213" spans="1:7" ht="15.75" x14ac:dyDescent="0.25">
      <c r="A213" s="129">
        <v>42909</v>
      </c>
      <c r="B213" s="74" t="s">
        <v>153</v>
      </c>
      <c r="C213" s="31" t="s">
        <v>762</v>
      </c>
      <c r="D213" s="19"/>
      <c r="E213" s="20">
        <v>600000</v>
      </c>
      <c r="G213" s="118"/>
    </row>
    <row r="214" spans="1:7" ht="15.75" x14ac:dyDescent="0.25">
      <c r="A214" s="129">
        <v>42909</v>
      </c>
      <c r="B214" s="74" t="s">
        <v>32</v>
      </c>
      <c r="C214" s="31" t="s">
        <v>763</v>
      </c>
      <c r="D214" s="19"/>
      <c r="E214" s="20">
        <v>10000</v>
      </c>
      <c r="G214" s="118"/>
    </row>
    <row r="215" spans="1:7" ht="15.75" x14ac:dyDescent="0.25">
      <c r="A215" s="129">
        <v>42909</v>
      </c>
      <c r="B215" s="74" t="s">
        <v>759</v>
      </c>
      <c r="C215" s="31" t="s">
        <v>760</v>
      </c>
      <c r="D215" s="19"/>
      <c r="E215" s="20">
        <v>8000</v>
      </c>
      <c r="G215" s="118"/>
    </row>
    <row r="216" spans="1:7" ht="15.75" x14ac:dyDescent="0.25">
      <c r="A216" s="129">
        <v>42909</v>
      </c>
      <c r="B216" s="74" t="s">
        <v>32</v>
      </c>
      <c r="C216" s="31" t="s">
        <v>764</v>
      </c>
      <c r="D216" s="19"/>
      <c r="E216" s="20">
        <v>15000</v>
      </c>
      <c r="G216" s="118"/>
    </row>
    <row r="217" spans="1:7" ht="15.75" x14ac:dyDescent="0.25">
      <c r="A217" s="129">
        <v>42909</v>
      </c>
      <c r="B217" s="74" t="s">
        <v>32</v>
      </c>
      <c r="C217" s="31" t="s">
        <v>765</v>
      </c>
      <c r="D217" s="19"/>
      <c r="E217" s="20">
        <v>15000</v>
      </c>
      <c r="G217" s="118"/>
    </row>
    <row r="218" spans="1:7" ht="15.75" x14ac:dyDescent="0.25">
      <c r="A218" s="129">
        <v>42909</v>
      </c>
      <c r="B218" s="74" t="s">
        <v>32</v>
      </c>
      <c r="C218" s="31" t="s">
        <v>766</v>
      </c>
      <c r="D218" s="19"/>
      <c r="E218" s="20">
        <v>25000</v>
      </c>
      <c r="G218" s="118"/>
    </row>
    <row r="219" spans="1:7" ht="15.75" x14ac:dyDescent="0.25">
      <c r="A219" s="129">
        <v>42909</v>
      </c>
      <c r="B219" s="74" t="s">
        <v>37</v>
      </c>
      <c r="C219" s="31" t="s">
        <v>767</v>
      </c>
      <c r="D219" s="19"/>
      <c r="E219" s="20">
        <v>20000</v>
      </c>
      <c r="G219" s="118"/>
    </row>
    <row r="220" spans="1:7" ht="15.75" x14ac:dyDescent="0.25">
      <c r="A220" s="129">
        <v>42909</v>
      </c>
      <c r="B220" s="74" t="s">
        <v>130</v>
      </c>
      <c r="C220" s="31" t="s">
        <v>768</v>
      </c>
      <c r="D220" s="19"/>
      <c r="E220" s="20">
        <v>20000</v>
      </c>
      <c r="G220" s="118"/>
    </row>
    <row r="221" spans="1:7" ht="15.75" x14ac:dyDescent="0.25">
      <c r="A221" s="129">
        <v>42909</v>
      </c>
      <c r="B221" s="74" t="s">
        <v>61</v>
      </c>
      <c r="C221" s="31" t="s">
        <v>769</v>
      </c>
      <c r="D221" s="19"/>
      <c r="E221" s="20">
        <v>20000</v>
      </c>
      <c r="G221" s="118"/>
    </row>
    <row r="222" spans="1:7" ht="15.75" x14ac:dyDescent="0.25">
      <c r="A222" s="129">
        <v>42909</v>
      </c>
      <c r="B222" s="74" t="s">
        <v>727</v>
      </c>
      <c r="C222" s="31" t="s">
        <v>770</v>
      </c>
      <c r="D222" s="19"/>
      <c r="E222" s="20">
        <v>80000</v>
      </c>
      <c r="G222" s="118"/>
    </row>
    <row r="223" spans="1:7" ht="15.75" x14ac:dyDescent="0.25">
      <c r="A223" s="129">
        <v>42909</v>
      </c>
      <c r="B223" s="74" t="s">
        <v>759</v>
      </c>
      <c r="C223" s="31" t="s">
        <v>771</v>
      </c>
      <c r="D223" s="19"/>
      <c r="E223" s="20">
        <v>960000</v>
      </c>
      <c r="G223" s="118"/>
    </row>
    <row r="224" spans="1:7" ht="15.75" x14ac:dyDescent="0.25">
      <c r="A224" s="129">
        <v>42909</v>
      </c>
      <c r="B224" s="74" t="s">
        <v>12</v>
      </c>
      <c r="C224" s="31" t="s">
        <v>726</v>
      </c>
      <c r="D224" s="19"/>
      <c r="E224" s="20">
        <v>160000</v>
      </c>
      <c r="G224" s="118"/>
    </row>
    <row r="225" spans="1:7" ht="15.75" x14ac:dyDescent="0.25">
      <c r="A225" s="129">
        <v>42909</v>
      </c>
      <c r="B225" s="74" t="s">
        <v>46</v>
      </c>
      <c r="C225" s="31" t="s">
        <v>772</v>
      </c>
      <c r="D225" s="19"/>
      <c r="E225" s="20">
        <v>1523750</v>
      </c>
      <c r="G225" s="118"/>
    </row>
    <row r="226" spans="1:7" ht="15.75" x14ac:dyDescent="0.25">
      <c r="A226" s="129">
        <v>42909</v>
      </c>
      <c r="B226" s="74" t="s">
        <v>46</v>
      </c>
      <c r="C226" s="31" t="s">
        <v>773</v>
      </c>
      <c r="D226" s="19"/>
      <c r="E226" s="20">
        <v>2213750</v>
      </c>
      <c r="G226" s="118"/>
    </row>
    <row r="227" spans="1:7" ht="15.75" x14ac:dyDescent="0.25">
      <c r="A227" s="129">
        <v>42909</v>
      </c>
      <c r="B227" s="74" t="s">
        <v>46</v>
      </c>
      <c r="C227" s="31" t="s">
        <v>774</v>
      </c>
      <c r="D227" s="19"/>
      <c r="E227" s="20">
        <v>600000</v>
      </c>
      <c r="G227" s="118"/>
    </row>
    <row r="228" spans="1:7" ht="15.75" x14ac:dyDescent="0.25">
      <c r="A228" s="129">
        <v>42909</v>
      </c>
      <c r="B228" s="74" t="s">
        <v>46</v>
      </c>
      <c r="C228" s="31" t="s">
        <v>775</v>
      </c>
      <c r="D228" s="19"/>
      <c r="E228" s="20">
        <v>600000</v>
      </c>
      <c r="G228" s="118"/>
    </row>
    <row r="229" spans="1:7" ht="15.75" x14ac:dyDescent="0.25">
      <c r="A229" s="129">
        <v>42909</v>
      </c>
      <c r="B229" s="74" t="s">
        <v>46</v>
      </c>
      <c r="C229" s="31" t="s">
        <v>776</v>
      </c>
      <c r="D229" s="19"/>
      <c r="E229" s="20">
        <v>600000</v>
      </c>
      <c r="G229" s="118"/>
    </row>
    <row r="230" spans="1:7" ht="15.75" x14ac:dyDescent="0.25">
      <c r="A230" s="129">
        <v>42909</v>
      </c>
      <c r="B230" s="74" t="s">
        <v>46</v>
      </c>
      <c r="C230" s="31" t="s">
        <v>777</v>
      </c>
      <c r="D230" s="19"/>
      <c r="E230" s="20">
        <v>2000000</v>
      </c>
      <c r="G230" s="118"/>
    </row>
    <row r="231" spans="1:7" ht="15.75" x14ac:dyDescent="0.25">
      <c r="A231" s="129">
        <v>42913</v>
      </c>
      <c r="B231" s="74" t="s">
        <v>37</v>
      </c>
      <c r="C231" s="31" t="s">
        <v>778</v>
      </c>
      <c r="D231" s="19"/>
      <c r="E231" s="20">
        <v>16000</v>
      </c>
      <c r="G231" s="118"/>
    </row>
    <row r="232" spans="1:7" ht="15.75" x14ac:dyDescent="0.25">
      <c r="A232" s="129">
        <v>42913</v>
      </c>
      <c r="B232" s="74" t="s">
        <v>18</v>
      </c>
      <c r="C232" s="31" t="s">
        <v>779</v>
      </c>
      <c r="D232" s="19"/>
      <c r="E232" s="20">
        <v>37500</v>
      </c>
      <c r="G232" s="118"/>
    </row>
    <row r="233" spans="1:7" ht="15.75" x14ac:dyDescent="0.25">
      <c r="A233" s="129">
        <v>42913</v>
      </c>
      <c r="B233" s="74" t="s">
        <v>46</v>
      </c>
      <c r="C233" s="31" t="s">
        <v>780</v>
      </c>
      <c r="D233" s="19">
        <v>120000</v>
      </c>
      <c r="E233" s="20"/>
      <c r="G233" s="118"/>
    </row>
    <row r="234" spans="1:7" ht="15.75" x14ac:dyDescent="0.25">
      <c r="A234" s="129">
        <v>42913</v>
      </c>
      <c r="B234" s="74" t="s">
        <v>153</v>
      </c>
      <c r="C234" s="31" t="s">
        <v>781</v>
      </c>
      <c r="D234" s="19"/>
      <c r="E234" s="20">
        <v>40000</v>
      </c>
      <c r="G234" s="118"/>
    </row>
    <row r="235" spans="1:7" ht="15.75" x14ac:dyDescent="0.25">
      <c r="A235" s="129">
        <v>42913</v>
      </c>
      <c r="B235" s="74" t="s">
        <v>28</v>
      </c>
      <c r="C235" s="31" t="s">
        <v>782</v>
      </c>
      <c r="D235" s="19"/>
      <c r="E235" s="20">
        <v>30000</v>
      </c>
      <c r="G235" s="118"/>
    </row>
    <row r="236" spans="1:7" ht="15.75" x14ac:dyDescent="0.25">
      <c r="A236" s="129">
        <v>42913</v>
      </c>
      <c r="B236" s="74" t="s">
        <v>28</v>
      </c>
      <c r="C236" s="31" t="s">
        <v>783</v>
      </c>
      <c r="D236" s="19"/>
      <c r="E236" s="20">
        <v>150000</v>
      </c>
      <c r="G236" s="118"/>
    </row>
    <row r="237" spans="1:7" ht="15.75" x14ac:dyDescent="0.25">
      <c r="A237" s="129">
        <v>42913</v>
      </c>
      <c r="B237" s="74" t="s">
        <v>12</v>
      </c>
      <c r="C237" s="31" t="s">
        <v>784</v>
      </c>
      <c r="D237" s="19"/>
      <c r="E237" s="20">
        <v>40000</v>
      </c>
      <c r="G237" s="118"/>
    </row>
    <row r="238" spans="1:7" ht="15.75" x14ac:dyDescent="0.25">
      <c r="A238" s="129">
        <v>42913</v>
      </c>
      <c r="B238" s="74" t="s">
        <v>46</v>
      </c>
      <c r="C238" s="31" t="s">
        <v>785</v>
      </c>
      <c r="D238" s="19"/>
      <c r="E238" s="20">
        <v>50000</v>
      </c>
      <c r="G238" s="118"/>
    </row>
    <row r="239" spans="1:7" ht="15.75" x14ac:dyDescent="0.25">
      <c r="A239" s="129">
        <v>42913</v>
      </c>
      <c r="B239" s="74" t="s">
        <v>46</v>
      </c>
      <c r="C239" s="31" t="s">
        <v>786</v>
      </c>
      <c r="D239" s="19"/>
      <c r="E239" s="20">
        <v>120000</v>
      </c>
      <c r="G239" s="118"/>
    </row>
    <row r="240" spans="1:7" ht="15.75" x14ac:dyDescent="0.25">
      <c r="A240" s="129">
        <v>42913</v>
      </c>
      <c r="B240" s="74" t="s">
        <v>32</v>
      </c>
      <c r="C240" s="31" t="s">
        <v>786</v>
      </c>
      <c r="D240" s="19"/>
      <c r="E240" s="20">
        <v>60000</v>
      </c>
      <c r="G240" s="118"/>
    </row>
    <row r="241" spans="1:7" ht="15.75" x14ac:dyDescent="0.25">
      <c r="A241" s="129">
        <v>42913</v>
      </c>
      <c r="B241" s="74" t="s">
        <v>18</v>
      </c>
      <c r="C241" s="31" t="s">
        <v>779</v>
      </c>
      <c r="D241" s="19"/>
      <c r="E241" s="20">
        <v>60000</v>
      </c>
      <c r="G241" s="118"/>
    </row>
    <row r="242" spans="1:7" ht="15.75" x14ac:dyDescent="0.25">
      <c r="A242" s="129">
        <v>42913</v>
      </c>
      <c r="B242" s="74" t="s">
        <v>32</v>
      </c>
      <c r="C242" s="31" t="s">
        <v>787</v>
      </c>
      <c r="D242" s="19"/>
      <c r="E242" s="20">
        <v>5000</v>
      </c>
      <c r="G242" s="118"/>
    </row>
    <row r="243" spans="1:7" ht="15.75" x14ac:dyDescent="0.25">
      <c r="A243" s="129">
        <v>42913</v>
      </c>
      <c r="B243" s="74" t="s">
        <v>61</v>
      </c>
      <c r="C243" s="31" t="s">
        <v>788</v>
      </c>
      <c r="D243" s="19"/>
      <c r="E243" s="20">
        <v>60000</v>
      </c>
      <c r="G243" s="118"/>
    </row>
    <row r="244" spans="1:7" ht="15.75" x14ac:dyDescent="0.25">
      <c r="A244" s="129">
        <v>42913</v>
      </c>
      <c r="B244" s="74" t="s">
        <v>37</v>
      </c>
      <c r="C244" s="31" t="s">
        <v>430</v>
      </c>
      <c r="D244" s="19"/>
      <c r="E244" s="20">
        <v>40000</v>
      </c>
      <c r="G244" s="118"/>
    </row>
    <row r="245" spans="1:7" ht="15.75" x14ac:dyDescent="0.25">
      <c r="A245" s="129">
        <v>42913</v>
      </c>
      <c r="B245" s="74" t="s">
        <v>61</v>
      </c>
      <c r="C245" s="31" t="s">
        <v>789</v>
      </c>
      <c r="D245" s="19"/>
      <c r="E245" s="20">
        <v>800000</v>
      </c>
      <c r="G245" s="118"/>
    </row>
    <row r="246" spans="1:7" ht="15.75" x14ac:dyDescent="0.25">
      <c r="A246" s="129">
        <v>42913</v>
      </c>
      <c r="B246" s="74" t="s">
        <v>12</v>
      </c>
      <c r="C246" s="31" t="s">
        <v>790</v>
      </c>
      <c r="D246" s="19"/>
      <c r="E246" s="20">
        <v>52000</v>
      </c>
      <c r="G246" s="118"/>
    </row>
    <row r="247" spans="1:7" ht="15.75" x14ac:dyDescent="0.25">
      <c r="A247" s="129">
        <v>42913</v>
      </c>
      <c r="B247" s="74" t="s">
        <v>28</v>
      </c>
      <c r="C247" s="31" t="s">
        <v>791</v>
      </c>
      <c r="D247" s="19"/>
      <c r="E247" s="20">
        <v>30000</v>
      </c>
      <c r="G247" s="118"/>
    </row>
    <row r="248" spans="1:7" ht="15.75" x14ac:dyDescent="0.25">
      <c r="A248" s="129">
        <v>42913</v>
      </c>
      <c r="B248" s="74" t="s">
        <v>12</v>
      </c>
      <c r="C248" s="31" t="s">
        <v>792</v>
      </c>
      <c r="D248" s="19"/>
      <c r="E248" s="20">
        <v>80000</v>
      </c>
      <c r="G248" s="118"/>
    </row>
    <row r="249" spans="1:7" ht="15.75" x14ac:dyDescent="0.25">
      <c r="A249" s="129">
        <v>42913</v>
      </c>
      <c r="B249" s="74" t="s">
        <v>46</v>
      </c>
      <c r="C249" s="31" t="s">
        <v>793</v>
      </c>
      <c r="D249" s="19"/>
      <c r="E249" s="20">
        <v>80000</v>
      </c>
      <c r="G249" s="118"/>
    </row>
    <row r="250" spans="1:7" ht="15.75" x14ac:dyDescent="0.25">
      <c r="A250" s="129">
        <v>42913</v>
      </c>
      <c r="B250" s="74" t="s">
        <v>46</v>
      </c>
      <c r="C250" s="31" t="s">
        <v>794</v>
      </c>
      <c r="D250" s="19"/>
      <c r="E250" s="20">
        <v>20000</v>
      </c>
      <c r="G250" s="118"/>
    </row>
    <row r="251" spans="1:7" ht="15.75" x14ac:dyDescent="0.25">
      <c r="A251" s="129">
        <v>42914</v>
      </c>
      <c r="B251" s="74" t="s">
        <v>46</v>
      </c>
      <c r="C251" s="31" t="s">
        <v>795</v>
      </c>
      <c r="D251" s="19">
        <v>7000000</v>
      </c>
      <c r="E251" s="20"/>
      <c r="G251" s="118"/>
    </row>
    <row r="252" spans="1:7" ht="15.75" x14ac:dyDescent="0.25">
      <c r="A252" s="129">
        <v>42914</v>
      </c>
      <c r="B252" s="74" t="s">
        <v>37</v>
      </c>
      <c r="C252" s="31" t="s">
        <v>796</v>
      </c>
      <c r="D252" s="19"/>
      <c r="E252" s="20">
        <v>360000</v>
      </c>
      <c r="G252" s="118"/>
    </row>
    <row r="253" spans="1:7" ht="15.75" x14ac:dyDescent="0.25">
      <c r="A253" s="129">
        <v>42914</v>
      </c>
      <c r="B253" s="74" t="s">
        <v>46</v>
      </c>
      <c r="C253" s="31" t="s">
        <v>744</v>
      </c>
      <c r="D253" s="19"/>
      <c r="E253" s="20">
        <v>14000</v>
      </c>
      <c r="G253" s="118"/>
    </row>
    <row r="254" spans="1:7" ht="15.75" x14ac:dyDescent="0.25">
      <c r="A254" s="129">
        <v>42914</v>
      </c>
      <c r="B254" s="74" t="s">
        <v>46</v>
      </c>
      <c r="C254" s="31" t="s">
        <v>797</v>
      </c>
      <c r="D254" s="19"/>
      <c r="E254" s="20">
        <v>268000</v>
      </c>
      <c r="G254" s="118"/>
    </row>
    <row r="255" spans="1:7" ht="15.75" x14ac:dyDescent="0.25">
      <c r="A255" s="129">
        <v>42914</v>
      </c>
      <c r="B255" s="74" t="s">
        <v>46</v>
      </c>
      <c r="C255" s="31" t="s">
        <v>798</v>
      </c>
      <c r="D255" s="19"/>
      <c r="E255" s="20">
        <v>500000</v>
      </c>
      <c r="G255" s="118"/>
    </row>
    <row r="256" spans="1:7" ht="15.75" x14ac:dyDescent="0.25">
      <c r="A256" s="129">
        <v>42914</v>
      </c>
      <c r="B256" s="74" t="s">
        <v>32</v>
      </c>
      <c r="C256" s="31" t="s">
        <v>799</v>
      </c>
      <c r="D256" s="19"/>
      <c r="E256" s="20">
        <v>16000</v>
      </c>
      <c r="G256" s="118"/>
    </row>
    <row r="257" spans="1:7" ht="15.75" x14ac:dyDescent="0.25">
      <c r="A257" s="129">
        <v>42914</v>
      </c>
      <c r="B257" s="74" t="s">
        <v>130</v>
      </c>
      <c r="C257" s="31" t="s">
        <v>800</v>
      </c>
      <c r="D257" s="19"/>
      <c r="E257" s="20">
        <v>12000</v>
      </c>
      <c r="G257" s="118"/>
    </row>
    <row r="258" spans="1:7" ht="15.75" x14ac:dyDescent="0.25">
      <c r="A258" s="129">
        <v>42914</v>
      </c>
      <c r="B258" s="74" t="s">
        <v>46</v>
      </c>
      <c r="C258" s="31" t="s">
        <v>801</v>
      </c>
      <c r="D258" s="19"/>
      <c r="E258" s="20">
        <v>400000</v>
      </c>
      <c r="G258" s="118"/>
    </row>
    <row r="259" spans="1:7" ht="15.75" x14ac:dyDescent="0.25">
      <c r="A259" s="129">
        <v>42914</v>
      </c>
      <c r="B259" s="74" t="s">
        <v>46</v>
      </c>
      <c r="C259" s="31" t="s">
        <v>802</v>
      </c>
      <c r="D259" s="19"/>
      <c r="E259" s="20">
        <v>30000</v>
      </c>
      <c r="G259" s="118"/>
    </row>
    <row r="260" spans="1:7" ht="15.75" x14ac:dyDescent="0.25">
      <c r="A260" s="129">
        <v>42914</v>
      </c>
      <c r="B260" s="74" t="s">
        <v>153</v>
      </c>
      <c r="C260" s="31" t="s">
        <v>803</v>
      </c>
      <c r="D260" s="19"/>
      <c r="E260" s="20">
        <v>30000</v>
      </c>
      <c r="G260" s="118"/>
    </row>
    <row r="261" spans="1:7" ht="15.75" x14ac:dyDescent="0.25">
      <c r="A261" s="129">
        <v>42914</v>
      </c>
      <c r="B261" s="74" t="s">
        <v>130</v>
      </c>
      <c r="C261" s="31" t="s">
        <v>742</v>
      </c>
      <c r="D261" s="19"/>
      <c r="E261" s="20">
        <v>80000</v>
      </c>
      <c r="G261" s="118"/>
    </row>
    <row r="262" spans="1:7" ht="15.75" x14ac:dyDescent="0.25">
      <c r="A262" s="129">
        <v>42914</v>
      </c>
      <c r="B262" s="74" t="s">
        <v>130</v>
      </c>
      <c r="C262" s="31" t="s">
        <v>264</v>
      </c>
      <c r="D262" s="19"/>
      <c r="E262" s="20">
        <v>60000</v>
      </c>
      <c r="G262" s="118"/>
    </row>
    <row r="263" spans="1:7" ht="15.75" x14ac:dyDescent="0.25">
      <c r="A263" s="129">
        <v>42914</v>
      </c>
      <c r="B263" s="74" t="s">
        <v>18</v>
      </c>
      <c r="C263" s="31" t="s">
        <v>779</v>
      </c>
      <c r="D263" s="19"/>
      <c r="E263" s="20">
        <v>60000</v>
      </c>
      <c r="G263" s="118"/>
    </row>
    <row r="264" spans="1:7" ht="15.75" x14ac:dyDescent="0.25">
      <c r="A264" s="129">
        <v>42914</v>
      </c>
      <c r="B264" s="74" t="s">
        <v>46</v>
      </c>
      <c r="C264" s="31" t="s">
        <v>804</v>
      </c>
      <c r="D264" s="19"/>
      <c r="E264" s="20">
        <v>50000</v>
      </c>
      <c r="G264" s="118"/>
    </row>
    <row r="265" spans="1:7" ht="15.75" x14ac:dyDescent="0.25">
      <c r="A265" s="129">
        <v>42914</v>
      </c>
      <c r="B265" s="74" t="s">
        <v>46</v>
      </c>
      <c r="C265" s="31" t="s">
        <v>805</v>
      </c>
      <c r="D265" s="19"/>
      <c r="E265" s="20">
        <v>400000</v>
      </c>
      <c r="G265" s="118"/>
    </row>
    <row r="266" spans="1:7" ht="15.75" x14ac:dyDescent="0.25">
      <c r="A266" s="129">
        <v>42914</v>
      </c>
      <c r="B266" s="74" t="s">
        <v>46</v>
      </c>
      <c r="C266" s="31" t="s">
        <v>806</v>
      </c>
      <c r="D266" s="19"/>
      <c r="E266" s="20">
        <v>120000</v>
      </c>
      <c r="G266" s="118"/>
    </row>
    <row r="267" spans="1:7" ht="15.75" x14ac:dyDescent="0.25">
      <c r="A267" s="129">
        <v>42914</v>
      </c>
      <c r="B267" s="74" t="s">
        <v>759</v>
      </c>
      <c r="C267" s="31" t="s">
        <v>807</v>
      </c>
      <c r="D267" s="19"/>
      <c r="E267" s="20">
        <v>80000</v>
      </c>
      <c r="G267" s="118"/>
    </row>
    <row r="268" spans="1:7" ht="15.75" x14ac:dyDescent="0.25">
      <c r="A268" s="129">
        <v>42914</v>
      </c>
      <c r="B268" s="74" t="s">
        <v>32</v>
      </c>
      <c r="C268" s="31" t="s">
        <v>808</v>
      </c>
      <c r="D268" s="19"/>
      <c r="E268" s="20">
        <v>16000</v>
      </c>
      <c r="G268" s="118"/>
    </row>
    <row r="269" spans="1:7" ht="15.75" x14ac:dyDescent="0.25">
      <c r="A269" s="129">
        <v>42915</v>
      </c>
      <c r="B269" s="74" t="s">
        <v>759</v>
      </c>
      <c r="C269" s="31" t="s">
        <v>809</v>
      </c>
      <c r="D269" s="19"/>
      <c r="E269" s="20">
        <v>1000000</v>
      </c>
      <c r="G269" s="118"/>
    </row>
    <row r="270" spans="1:7" ht="15.75" x14ac:dyDescent="0.25">
      <c r="A270" s="129">
        <v>42915</v>
      </c>
      <c r="B270" s="74" t="s">
        <v>759</v>
      </c>
      <c r="C270" s="31" t="s">
        <v>807</v>
      </c>
      <c r="D270" s="19"/>
      <c r="E270" s="20">
        <v>500000</v>
      </c>
      <c r="G270" s="118"/>
    </row>
    <row r="271" spans="1:7" ht="15.75" x14ac:dyDescent="0.25">
      <c r="A271" s="129">
        <v>42915</v>
      </c>
      <c r="B271" s="74" t="s">
        <v>130</v>
      </c>
      <c r="C271" s="31" t="s">
        <v>742</v>
      </c>
      <c r="D271" s="19"/>
      <c r="E271" s="20">
        <v>80000</v>
      </c>
      <c r="G271" s="118"/>
    </row>
    <row r="272" spans="1:7" ht="15.75" x14ac:dyDescent="0.25">
      <c r="A272" s="129">
        <v>42915</v>
      </c>
      <c r="B272" s="74" t="s">
        <v>276</v>
      </c>
      <c r="C272" s="31" t="s">
        <v>810</v>
      </c>
      <c r="D272" s="19"/>
      <c r="E272" s="20">
        <v>337500</v>
      </c>
      <c r="G272" s="118"/>
    </row>
    <row r="273" spans="1:7" ht="15.75" x14ac:dyDescent="0.25">
      <c r="A273" s="129">
        <v>42915</v>
      </c>
      <c r="B273" s="74" t="s">
        <v>153</v>
      </c>
      <c r="C273" s="31" t="s">
        <v>811</v>
      </c>
      <c r="D273" s="19"/>
      <c r="E273" s="20">
        <v>400000</v>
      </c>
      <c r="G273" s="118"/>
    </row>
    <row r="274" spans="1:7" ht="15.75" x14ac:dyDescent="0.25">
      <c r="A274" s="129">
        <v>42915</v>
      </c>
      <c r="B274" s="74" t="s">
        <v>28</v>
      </c>
      <c r="C274" s="31" t="s">
        <v>812</v>
      </c>
      <c r="D274" s="19"/>
      <c r="E274" s="20">
        <v>90000</v>
      </c>
      <c r="G274" s="118"/>
    </row>
    <row r="275" spans="1:7" ht="15.75" x14ac:dyDescent="0.25">
      <c r="A275" s="129">
        <v>42916</v>
      </c>
      <c r="B275" s="74" t="s">
        <v>46</v>
      </c>
      <c r="C275" s="31" t="s">
        <v>813</v>
      </c>
      <c r="D275" s="19"/>
      <c r="E275" s="20">
        <v>2700000</v>
      </c>
      <c r="G275" s="118"/>
    </row>
    <row r="276" spans="1:7" ht="15.75" x14ac:dyDescent="0.25">
      <c r="A276" s="129">
        <v>42916</v>
      </c>
      <c r="B276" s="74" t="s">
        <v>130</v>
      </c>
      <c r="C276" s="31" t="s">
        <v>814</v>
      </c>
      <c r="D276" s="19"/>
      <c r="E276" s="20">
        <v>27000</v>
      </c>
      <c r="G276" s="118"/>
    </row>
    <row r="277" spans="1:7" ht="15.75" x14ac:dyDescent="0.25">
      <c r="A277" s="129">
        <v>42916</v>
      </c>
      <c r="B277" s="74" t="s">
        <v>32</v>
      </c>
      <c r="C277" s="31" t="s">
        <v>815</v>
      </c>
      <c r="D277" s="19"/>
      <c r="E277" s="20">
        <v>15000</v>
      </c>
      <c r="G277" s="118"/>
    </row>
    <row r="278" spans="1:7" ht="15.75" x14ac:dyDescent="0.25">
      <c r="A278" s="129">
        <v>42916</v>
      </c>
      <c r="B278" s="74" t="s">
        <v>130</v>
      </c>
      <c r="C278" s="31" t="s">
        <v>816</v>
      </c>
      <c r="D278" s="19"/>
      <c r="E278" s="20">
        <v>12000</v>
      </c>
      <c r="G278" s="118"/>
    </row>
    <row r="279" spans="1:7" ht="15.75" x14ac:dyDescent="0.25">
      <c r="A279" s="129">
        <v>42916</v>
      </c>
      <c r="B279" s="74" t="s">
        <v>46</v>
      </c>
      <c r="C279" s="31" t="s">
        <v>817</v>
      </c>
      <c r="D279" s="19"/>
      <c r="E279" s="20">
        <v>25000</v>
      </c>
      <c r="G279" s="118"/>
    </row>
    <row r="280" spans="1:7" ht="15.75" x14ac:dyDescent="0.25">
      <c r="A280" s="129">
        <v>42916</v>
      </c>
      <c r="B280" s="74" t="s">
        <v>37</v>
      </c>
      <c r="C280" s="31" t="s">
        <v>818</v>
      </c>
      <c r="D280" s="19"/>
      <c r="E280" s="20">
        <v>100000</v>
      </c>
      <c r="G280" s="118"/>
    </row>
    <row r="281" spans="1:7" ht="15.75" x14ac:dyDescent="0.25">
      <c r="A281" s="129">
        <v>42916</v>
      </c>
      <c r="B281" s="74" t="s">
        <v>46</v>
      </c>
      <c r="C281" s="31" t="s">
        <v>819</v>
      </c>
      <c r="D281" s="19">
        <v>115000</v>
      </c>
      <c r="E281" s="20"/>
      <c r="G281" s="118"/>
    </row>
    <row r="282" spans="1:7" ht="15.75" x14ac:dyDescent="0.25">
      <c r="A282" s="129">
        <v>42916</v>
      </c>
      <c r="B282" s="74" t="s">
        <v>46</v>
      </c>
      <c r="C282" s="31" t="s">
        <v>744</v>
      </c>
      <c r="D282" s="19"/>
      <c r="E282" s="20">
        <v>14000</v>
      </c>
      <c r="G282" s="118"/>
    </row>
    <row r="283" spans="1:7" ht="15.75" x14ac:dyDescent="0.25">
      <c r="A283" s="129">
        <v>42916</v>
      </c>
      <c r="B283" s="74" t="s">
        <v>12</v>
      </c>
      <c r="C283" s="31" t="s">
        <v>820</v>
      </c>
      <c r="D283" s="19"/>
      <c r="E283" s="20">
        <v>800000</v>
      </c>
      <c r="G283" s="118"/>
    </row>
    <row r="284" spans="1:7" ht="15.75" x14ac:dyDescent="0.25">
      <c r="A284" s="129">
        <v>42916</v>
      </c>
      <c r="B284" s="74" t="s">
        <v>46</v>
      </c>
      <c r="C284" s="31" t="s">
        <v>821</v>
      </c>
      <c r="D284" s="19">
        <v>500000</v>
      </c>
      <c r="E284" s="20"/>
      <c r="G284" s="118"/>
    </row>
    <row r="285" spans="1:7" ht="15.75" x14ac:dyDescent="0.25">
      <c r="A285" s="129">
        <v>42916</v>
      </c>
      <c r="B285" s="74" t="s">
        <v>276</v>
      </c>
      <c r="C285" s="31" t="s">
        <v>822</v>
      </c>
      <c r="D285" s="19"/>
      <c r="E285" s="20">
        <v>644500</v>
      </c>
      <c r="G285" s="118"/>
    </row>
    <row r="286" spans="1:7" ht="15.75" x14ac:dyDescent="0.25">
      <c r="A286" s="129">
        <v>42916</v>
      </c>
      <c r="B286" s="74" t="s">
        <v>276</v>
      </c>
      <c r="C286" s="31" t="s">
        <v>823</v>
      </c>
      <c r="D286" s="19"/>
      <c r="E286" s="20">
        <v>120000</v>
      </c>
      <c r="G286" s="118"/>
    </row>
    <row r="287" spans="1:7" ht="15.75" x14ac:dyDescent="0.25">
      <c r="A287" s="129">
        <v>42916</v>
      </c>
      <c r="B287" s="74" t="s">
        <v>28</v>
      </c>
      <c r="C287" s="31" t="s">
        <v>824</v>
      </c>
      <c r="D287" s="19"/>
      <c r="E287" s="20">
        <v>60000</v>
      </c>
    </row>
    <row r="288" spans="1:7" ht="15.75" x14ac:dyDescent="0.25">
      <c r="A288" s="129">
        <v>42916</v>
      </c>
      <c r="B288" s="74" t="s">
        <v>18</v>
      </c>
      <c r="C288" s="31" t="s">
        <v>825</v>
      </c>
      <c r="D288" s="19"/>
      <c r="E288" s="20">
        <v>570000</v>
      </c>
    </row>
    <row r="289" spans="1:9" ht="15.75" x14ac:dyDescent="0.25">
      <c r="A289" s="129"/>
      <c r="B289" s="74"/>
      <c r="C289" s="31"/>
      <c r="D289" s="19"/>
      <c r="E289" s="20"/>
      <c r="H289" s="96"/>
    </row>
    <row r="290" spans="1:9" ht="15.75" x14ac:dyDescent="0.25">
      <c r="A290" s="130"/>
      <c r="B290" s="130"/>
      <c r="C290" s="131" t="s">
        <v>309</v>
      </c>
      <c r="D290" s="33">
        <f>SUM(D7:D289)</f>
        <v>82322670</v>
      </c>
      <c r="E290" s="34">
        <f>SUM(E7:E289)</f>
        <v>77224140</v>
      </c>
      <c r="I290" s="96"/>
    </row>
    <row r="291" spans="1:9" ht="15.75" x14ac:dyDescent="0.25">
      <c r="A291" s="127"/>
      <c r="B291" s="127"/>
      <c r="C291" s="132" t="s">
        <v>988</v>
      </c>
      <c r="D291" s="35">
        <f>+D290-E290</f>
        <v>5098530</v>
      </c>
      <c r="E291" s="35"/>
    </row>
    <row r="292" spans="1:9" x14ac:dyDescent="0.25">
      <c r="A292" s="94"/>
      <c r="B292" s="94"/>
      <c r="C292" s="94"/>
      <c r="D292" s="94"/>
      <c r="E292" s="94"/>
      <c r="H292" s="96"/>
    </row>
  </sheetData>
  <autoFilter ref="A5:E28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4" workbookViewId="0">
      <selection activeCell="A4" sqref="A1:XFD1048576"/>
    </sheetView>
  </sheetViews>
  <sheetFormatPr baseColWidth="10" defaultRowHeight="15" x14ac:dyDescent="0.25"/>
  <cols>
    <col min="1" max="1" width="11.42578125" style="140"/>
    <col min="2" max="2" width="15.42578125" style="140" customWidth="1"/>
    <col min="3" max="3" width="15.5703125" style="140" customWidth="1"/>
    <col min="4" max="4" width="17.7109375" style="140" customWidth="1"/>
    <col min="5" max="5" width="15.5703125" style="140" customWidth="1"/>
    <col min="6" max="6" width="17.28515625" style="140" customWidth="1"/>
    <col min="7" max="7" width="15.7109375" style="140" customWidth="1"/>
    <col min="8" max="8" width="11.42578125" style="140"/>
    <col min="9" max="9" width="15.28515625" style="140" customWidth="1"/>
    <col min="10" max="10" width="16.140625" style="140" customWidth="1"/>
    <col min="11" max="16384" width="11.42578125" style="140"/>
  </cols>
  <sheetData>
    <row r="1" spans="1:12" ht="51.75" x14ac:dyDescent="0.25">
      <c r="A1" s="99" t="s">
        <v>993</v>
      </c>
      <c r="B1" s="99" t="s">
        <v>994</v>
      </c>
      <c r="C1" s="100" t="s">
        <v>1021</v>
      </c>
      <c r="D1" s="100" t="s">
        <v>995</v>
      </c>
      <c r="E1" s="100" t="s">
        <v>996</v>
      </c>
      <c r="F1" s="100" t="s">
        <v>997</v>
      </c>
      <c r="G1" s="100" t="s">
        <v>998</v>
      </c>
      <c r="H1" s="101" t="s">
        <v>999</v>
      </c>
      <c r="I1" s="101" t="s">
        <v>1000</v>
      </c>
      <c r="J1" s="100" t="s">
        <v>1022</v>
      </c>
    </row>
    <row r="2" spans="1:12" x14ac:dyDescent="0.25">
      <c r="A2" s="145" t="s">
        <v>330</v>
      </c>
      <c r="B2" s="105" t="s">
        <v>23</v>
      </c>
      <c r="C2" s="102"/>
      <c r="D2" s="105">
        <f>+GETPIVOTDATA("SORTIES",'Montant reçu caisse indivuel'!$A$3,"Nom","Baldé")</f>
        <v>427000</v>
      </c>
      <c r="E2" s="103">
        <f>+GETPIVOTDATA("Montant dépensé",'Individuel compta'!$A$3,"Nom","Baldé")</f>
        <v>428000</v>
      </c>
      <c r="F2" s="103"/>
      <c r="G2" s="104"/>
      <c r="H2" s="102"/>
      <c r="I2" s="104"/>
      <c r="J2" s="104">
        <f>+C2+D2-E2-I2</f>
        <v>-1000</v>
      </c>
      <c r="L2" s="146"/>
    </row>
    <row r="3" spans="1:12" x14ac:dyDescent="0.25">
      <c r="A3" s="145" t="s">
        <v>28</v>
      </c>
      <c r="B3" s="105" t="s">
        <v>23</v>
      </c>
      <c r="C3" s="102"/>
      <c r="D3" s="105">
        <f>+GETPIVOTDATA("SORTIES",'Montant reçu caisse indivuel'!$A$3,"Nom","Castro")</f>
        <v>1267500</v>
      </c>
      <c r="E3" s="103">
        <f>+GETPIVOTDATA("Montant dépensé",'Individuel compta'!$A$3,"Nom","Castro")</f>
        <v>1237500</v>
      </c>
      <c r="F3" s="103"/>
      <c r="G3" s="104"/>
      <c r="H3" s="102"/>
      <c r="I3" s="104">
        <v>30000</v>
      </c>
      <c r="J3" s="104">
        <f>+C3+D3-E3-I3</f>
        <v>0</v>
      </c>
      <c r="L3" s="146"/>
    </row>
    <row r="4" spans="1:12" x14ac:dyDescent="0.25">
      <c r="A4" s="145" t="s">
        <v>276</v>
      </c>
      <c r="B4" s="105" t="s">
        <v>1001</v>
      </c>
      <c r="C4" s="102"/>
      <c r="D4" s="105">
        <f>+GETPIVOTDATA("SORTIES",'Montant reçu caisse indivuel'!$A$3,"Nom","E1")</f>
        <v>6372000</v>
      </c>
      <c r="E4" s="103">
        <f>+GETPIVOTDATA("Montant dépensé",'Individuel compta'!$A$3,"Nom","E1")</f>
        <v>6372000</v>
      </c>
      <c r="F4" s="103"/>
      <c r="G4" s="104"/>
      <c r="H4" s="102"/>
      <c r="I4" s="104"/>
      <c r="J4" s="104">
        <f t="shared" ref="J4:J12" si="0">+C4+D4-E4-I4</f>
        <v>0</v>
      </c>
      <c r="L4" s="146"/>
    </row>
    <row r="5" spans="1:12" x14ac:dyDescent="0.25">
      <c r="A5" s="145" t="s">
        <v>61</v>
      </c>
      <c r="B5" s="105" t="s">
        <v>1001</v>
      </c>
      <c r="C5" s="102">
        <v>-40000</v>
      </c>
      <c r="D5" s="105">
        <f>+GETPIVOTDATA("SORTIES",'Montant reçu caisse indivuel'!$A$3,"Nom","E17")</f>
        <v>2006000</v>
      </c>
      <c r="E5" s="103">
        <f>+GETPIVOTDATA("Montant dépensé",'Individuel compta'!$A$3,"Nom","E17")</f>
        <v>1896000</v>
      </c>
      <c r="F5" s="103"/>
      <c r="G5" s="104"/>
      <c r="H5" s="102"/>
      <c r="I5" s="104"/>
      <c r="J5" s="104">
        <f t="shared" si="0"/>
        <v>70000</v>
      </c>
      <c r="L5" s="146"/>
    </row>
    <row r="6" spans="1:12" x14ac:dyDescent="0.25">
      <c r="A6" s="145" t="s">
        <v>32</v>
      </c>
      <c r="B6" s="105" t="s">
        <v>1001</v>
      </c>
      <c r="C6" s="102">
        <v>30000</v>
      </c>
      <c r="D6" s="105">
        <f>+GETPIVOTDATA("SORTIES",'Montant reçu caisse indivuel'!$A$3,"Nom","E19")</f>
        <v>954000</v>
      </c>
      <c r="E6" s="103">
        <f>+GETPIVOTDATA("Montant dépensé",'Individuel compta'!$A$3,"Nom","E19")</f>
        <v>852000</v>
      </c>
      <c r="F6" s="103"/>
      <c r="G6" s="104"/>
      <c r="H6" s="102"/>
      <c r="I6" s="104"/>
      <c r="J6" s="104">
        <f t="shared" si="0"/>
        <v>132000</v>
      </c>
      <c r="L6" s="146"/>
    </row>
    <row r="7" spans="1:12" x14ac:dyDescent="0.25">
      <c r="A7" s="145" t="s">
        <v>37</v>
      </c>
      <c r="B7" s="105" t="s">
        <v>1001</v>
      </c>
      <c r="C7" s="102">
        <v>635000</v>
      </c>
      <c r="D7" s="105">
        <f>+GETPIVOTDATA("SORTIES",'Montant reçu caisse indivuel'!$A$3,"Nom","E21")</f>
        <v>1470000</v>
      </c>
      <c r="E7" s="103">
        <f>+GETPIVOTDATA("Montant dépensé",'Individuel compta'!$A$3,"Nom","E21")</f>
        <v>1520000</v>
      </c>
      <c r="F7" s="103"/>
      <c r="G7" s="104"/>
      <c r="H7" s="102"/>
      <c r="I7" s="104">
        <v>115000</v>
      </c>
      <c r="J7" s="104">
        <f t="shared" si="0"/>
        <v>470000</v>
      </c>
      <c r="L7" s="146"/>
    </row>
    <row r="8" spans="1:12" x14ac:dyDescent="0.25">
      <c r="A8" s="145" t="s">
        <v>130</v>
      </c>
      <c r="B8" s="105" t="s">
        <v>1001</v>
      </c>
      <c r="C8" s="102">
        <v>-350000</v>
      </c>
      <c r="D8" s="105">
        <f>+GETPIVOTDATA("SORTIES",'Montant reçu caisse indivuel'!$A$3,"Nom","E37")</f>
        <v>809000</v>
      </c>
      <c r="E8" s="103">
        <f>+GETPIVOTDATA("Montant dépensé",'Individuel compta'!$A$3,"Nom","E37")</f>
        <v>1154000</v>
      </c>
      <c r="F8" s="103"/>
      <c r="G8" s="104"/>
      <c r="H8" s="102"/>
      <c r="I8" s="104"/>
      <c r="J8" s="104">
        <f t="shared" si="0"/>
        <v>-695000</v>
      </c>
      <c r="L8" s="146"/>
    </row>
    <row r="9" spans="1:12" x14ac:dyDescent="0.25">
      <c r="A9" s="145" t="s">
        <v>759</v>
      </c>
      <c r="B9" s="105" t="s">
        <v>1001</v>
      </c>
      <c r="C9" s="102"/>
      <c r="D9" s="105">
        <f>+GETPIVOTDATA("SORTIES",'Montant reçu caisse indivuel'!$A$3,"Nom","E400")</f>
        <v>2563000</v>
      </c>
      <c r="E9" s="103">
        <f>+GETPIVOTDATA("Montant dépensé",'Individuel compta'!$A$3,"Nom","E400")</f>
        <v>2063000</v>
      </c>
      <c r="F9" s="103"/>
      <c r="G9" s="104"/>
      <c r="H9" s="102"/>
      <c r="I9" s="104">
        <v>500000</v>
      </c>
      <c r="J9" s="104">
        <f t="shared" si="0"/>
        <v>0</v>
      </c>
      <c r="L9" s="146"/>
    </row>
    <row r="10" spans="1:12" x14ac:dyDescent="0.25">
      <c r="A10" s="145" t="s">
        <v>46</v>
      </c>
      <c r="B10" s="105" t="s">
        <v>45</v>
      </c>
      <c r="C10" s="102"/>
      <c r="D10" s="105">
        <f>+GETPIVOTDATA("SORTIES",'Montant reçu caisse indivuel'!$A$3,"Nom","Moné")</f>
        <v>42781140</v>
      </c>
      <c r="E10" s="103">
        <f>+GETPIVOTDATA("Montant dépensé",'Individuel compta'!$A$3,"Nom","Moné")+GETPIVOTDATA("Montant dépensé",'Individuel compta'!$A$3,"Nom","Moné ")</f>
        <v>42781140</v>
      </c>
      <c r="F10" s="103"/>
      <c r="G10" s="104"/>
      <c r="H10" s="102"/>
      <c r="I10" s="104"/>
      <c r="J10" s="104">
        <f t="shared" si="0"/>
        <v>0</v>
      </c>
      <c r="L10" s="146"/>
    </row>
    <row r="11" spans="1:12" x14ac:dyDescent="0.25">
      <c r="A11" s="145" t="s">
        <v>1025</v>
      </c>
      <c r="B11" s="105" t="s">
        <v>11</v>
      </c>
      <c r="C11" s="102"/>
      <c r="D11" s="105">
        <f>+GETPIVOTDATA("SORTIES",'Montant reçu caisse indivuel'!$A$3,"Nom","Nicolas")</f>
        <v>840000</v>
      </c>
      <c r="E11" s="103">
        <f>+GETPIVOTDATA("Montant dépensé",'Individuel compta'!$A$3,"Nom","Nicolas")</f>
        <v>720000</v>
      </c>
      <c r="F11" s="103"/>
      <c r="G11" s="104"/>
      <c r="H11" s="102"/>
      <c r="I11" s="104">
        <v>120000</v>
      </c>
      <c r="J11" s="104">
        <f t="shared" si="0"/>
        <v>0</v>
      </c>
      <c r="L11" s="146"/>
    </row>
    <row r="12" spans="1:12" x14ac:dyDescent="0.25">
      <c r="A12" s="145" t="s">
        <v>18</v>
      </c>
      <c r="B12" s="105" t="s">
        <v>23</v>
      </c>
      <c r="C12" s="102">
        <v>8793000</v>
      </c>
      <c r="D12" s="105">
        <f>+GETPIVOTDATA("SORTIES",'Montant reçu caisse indivuel'!$A$3,"Nom","Odette")</f>
        <v>7592500</v>
      </c>
      <c r="E12" s="103">
        <f>+GETPIVOTDATA("Montant dépensé",'Individuel compta'!$A$3,"Nom","Odette")</f>
        <v>15983500</v>
      </c>
      <c r="F12" s="103"/>
      <c r="G12" s="104"/>
      <c r="H12" s="102"/>
      <c r="I12" s="104">
        <v>268500</v>
      </c>
      <c r="J12" s="104">
        <f t="shared" si="0"/>
        <v>133500</v>
      </c>
      <c r="L12" s="146"/>
    </row>
    <row r="13" spans="1:12" x14ac:dyDescent="0.25">
      <c r="A13" s="145" t="s">
        <v>12</v>
      </c>
      <c r="B13" s="105" t="s">
        <v>11</v>
      </c>
      <c r="C13" s="102"/>
      <c r="D13" s="105">
        <f>+GETPIVOTDATA("SORTIES",'Montant reçu caisse indivuel'!$A$3,"Nom","Saidou")</f>
        <v>3052000</v>
      </c>
      <c r="E13" s="103">
        <f>+GETPIVOTDATA("Montant dépensé",'Individuel compta'!$A$3,"Nom","Saidou")</f>
        <v>3052000</v>
      </c>
      <c r="F13" s="103"/>
      <c r="G13" s="104"/>
      <c r="H13" s="102"/>
      <c r="I13" s="104"/>
      <c r="J13" s="104">
        <f>+C13+D13-E13-I13</f>
        <v>0</v>
      </c>
      <c r="L13" s="146"/>
    </row>
    <row r="14" spans="1:12" x14ac:dyDescent="0.25">
      <c r="A14" s="145" t="s">
        <v>252</v>
      </c>
      <c r="B14" s="105" t="s">
        <v>23</v>
      </c>
      <c r="C14" s="102"/>
      <c r="D14" s="105">
        <f>+GETPIVOTDATA("SORTIES",'Montant reçu caisse indivuel'!$A$3,"Nom","Sessou")+GETPIVOTDATA("SORTIES",'Montant reçu caisse indivuel'!$A$3,"Nom","Sessou ")</f>
        <v>2555000</v>
      </c>
      <c r="E14" s="103">
        <f>+GETPIVOTDATA("Montant dépensé",'Individuel compta'!$A$3,"Nom","Sessou")</f>
        <v>2549000</v>
      </c>
      <c r="F14" s="103"/>
      <c r="G14" s="104"/>
      <c r="H14" s="102"/>
      <c r="I14" s="104"/>
      <c r="J14" s="104">
        <f>+C14+D14-E14-I14</f>
        <v>6000</v>
      </c>
      <c r="L14" s="146"/>
    </row>
    <row r="15" spans="1:12" x14ac:dyDescent="0.25">
      <c r="A15" s="145" t="s">
        <v>153</v>
      </c>
      <c r="B15" s="105" t="s">
        <v>152</v>
      </c>
      <c r="C15" s="102">
        <v>265000</v>
      </c>
      <c r="D15" s="105">
        <f>+GETPIVOTDATA("SORTIES",'Montant reçu caisse indivuel'!$A$3,"Nom","Tamba")</f>
        <v>4535000</v>
      </c>
      <c r="E15" s="103">
        <f>+GETPIVOTDATA("Montant dépensé",'Individuel compta'!$A$3,"Nom","Tamba")</f>
        <v>4500000</v>
      </c>
      <c r="F15" s="103"/>
      <c r="G15" s="104"/>
      <c r="H15" s="102"/>
      <c r="I15" s="104">
        <v>100000</v>
      </c>
      <c r="J15" s="104">
        <f>+C15+D15-E15-I15</f>
        <v>200000</v>
      </c>
      <c r="L15" s="146"/>
    </row>
    <row r="16" spans="1:12" x14ac:dyDescent="0.25">
      <c r="A16" s="147" t="s">
        <v>1002</v>
      </c>
      <c r="B16" s="148"/>
      <c r="C16" s="149">
        <f>SUM(C2:C15)</f>
        <v>9333000</v>
      </c>
      <c r="D16" s="150">
        <f>SUM(D2:D15)</f>
        <v>77224140</v>
      </c>
      <c r="E16" s="150">
        <f>SUM(E2:E15)</f>
        <v>85108140</v>
      </c>
      <c r="F16" s="150"/>
      <c r="G16" s="149">
        <f>SUM(G2:G15)</f>
        <v>0</v>
      </c>
      <c r="H16" s="149">
        <f>SUM(H2:H15)</f>
        <v>0</v>
      </c>
      <c r="I16" s="149">
        <f>SUM(I2:I15)</f>
        <v>1133500</v>
      </c>
      <c r="J16" s="106">
        <f>SUM(J2:J15)</f>
        <v>315500</v>
      </c>
    </row>
    <row r="17" spans="1:10" x14ac:dyDescent="0.25">
      <c r="A17" s="107" t="s">
        <v>1003</v>
      </c>
      <c r="B17" s="108" t="s">
        <v>1004</v>
      </c>
      <c r="C17" s="109">
        <v>22112947</v>
      </c>
      <c r="D17" s="109"/>
      <c r="E17" s="109">
        <f>+GETPIVOTDATA("Montant dépensé",'Individuel compta'!$A$3,"Nom","BPMG GNF")</f>
        <v>32287481</v>
      </c>
      <c r="F17" s="109">
        <f>89500654+71748796</f>
        <v>161249450</v>
      </c>
      <c r="G17" s="109">
        <f>8000000+8000000+10000000+5000000+5000000+8000000+8000000+19113750+7000000</f>
        <v>78113750</v>
      </c>
      <c r="H17" s="110"/>
      <c r="I17" s="109">
        <v>0</v>
      </c>
      <c r="J17" s="111">
        <f>+C17+D17-E17+F17-G17+H17</f>
        <v>72961166</v>
      </c>
    </row>
    <row r="18" spans="1:10" x14ac:dyDescent="0.25">
      <c r="A18" s="151" t="s">
        <v>1005</v>
      </c>
      <c r="B18" s="152" t="s">
        <v>1006</v>
      </c>
      <c r="C18" s="153">
        <v>28904559.699999999</v>
      </c>
      <c r="D18" s="154">
        <f>24586.7*8950.06</f>
        <v>220052440.20199999</v>
      </c>
      <c r="E18" s="155">
        <f>+GETPIVOTDATA("Montant dépensé",'Individuel compta'!$A$3,"Nom","BPMG USD")</f>
        <v>3878430</v>
      </c>
      <c r="F18" s="156">
        <v>-161249450</v>
      </c>
      <c r="G18" s="157"/>
      <c r="H18" s="154"/>
      <c r="I18" s="155"/>
      <c r="J18" s="111">
        <f>+C18+D18-E18+F18-G18+H18</f>
        <v>83829119.90199998</v>
      </c>
    </row>
    <row r="19" spans="1:10" x14ac:dyDescent="0.25">
      <c r="A19" s="158"/>
      <c r="B19" s="159">
        <v>0</v>
      </c>
      <c r="C19" s="159"/>
      <c r="D19" s="159"/>
      <c r="E19" s="159"/>
      <c r="F19" s="159"/>
      <c r="G19" s="160"/>
      <c r="H19" s="159"/>
      <c r="I19" s="159"/>
      <c r="J19" s="111">
        <f>+C19+D19-E19+G19</f>
        <v>0</v>
      </c>
    </row>
    <row r="20" spans="1:10" ht="15.75" thickBot="1" x14ac:dyDescent="0.3">
      <c r="A20" s="161" t="s">
        <v>1007</v>
      </c>
      <c r="B20" s="161"/>
      <c r="C20" s="112">
        <f t="shared" ref="C20:J20" si="1">SUM(C17:C19)</f>
        <v>51017506.700000003</v>
      </c>
      <c r="D20" s="112">
        <f t="shared" si="1"/>
        <v>220052440.20199999</v>
      </c>
      <c r="E20" s="112">
        <f t="shared" si="1"/>
        <v>36165911</v>
      </c>
      <c r="F20" s="112">
        <f t="shared" si="1"/>
        <v>0</v>
      </c>
      <c r="G20" s="112">
        <f t="shared" si="1"/>
        <v>78113750</v>
      </c>
      <c r="H20" s="113">
        <f t="shared" si="1"/>
        <v>0</v>
      </c>
      <c r="I20" s="114">
        <f t="shared" si="1"/>
        <v>0</v>
      </c>
      <c r="J20" s="115">
        <f t="shared" si="1"/>
        <v>156790285.90199998</v>
      </c>
    </row>
    <row r="21" spans="1:10" ht="15.75" thickBot="1" x14ac:dyDescent="0.3">
      <c r="A21" s="162" t="s">
        <v>1008</v>
      </c>
      <c r="B21" s="163"/>
      <c r="C21" s="164">
        <f>+C16+C20</f>
        <v>60350506.700000003</v>
      </c>
      <c r="D21" s="164">
        <f>+D16+D20</f>
        <v>297276580.20200002</v>
      </c>
      <c r="E21" s="164">
        <f>+E16+E20</f>
        <v>121274051</v>
      </c>
      <c r="F21" s="164"/>
      <c r="G21" s="164">
        <f>+G16+G20</f>
        <v>78113750</v>
      </c>
      <c r="H21" s="164">
        <f>+H16+H20</f>
        <v>0</v>
      </c>
      <c r="I21" s="164">
        <f>+I16+I20</f>
        <v>1133500</v>
      </c>
      <c r="J21" s="165">
        <f>+J16+J20</f>
        <v>157105785.90199998</v>
      </c>
    </row>
    <row r="22" spans="1:10" x14ac:dyDescent="0.25">
      <c r="A22" s="166"/>
      <c r="B22" s="166"/>
      <c r="C22" s="166"/>
      <c r="D22" s="166"/>
      <c r="E22" s="167"/>
      <c r="F22" s="166"/>
      <c r="G22" s="166"/>
      <c r="H22" s="166"/>
      <c r="I22" s="166"/>
      <c r="J22" s="166"/>
    </row>
    <row r="23" spans="1:10" x14ac:dyDescent="0.25">
      <c r="A23" s="168" t="s">
        <v>1009</v>
      </c>
      <c r="B23" s="169"/>
      <c r="C23" s="169">
        <v>3075420</v>
      </c>
      <c r="D23" s="169">
        <v>79247250</v>
      </c>
      <c r="E23" s="169">
        <v>77224140</v>
      </c>
      <c r="F23" s="169"/>
      <c r="G23" s="169"/>
      <c r="H23" s="169"/>
      <c r="I23" s="169">
        <f>C23+D23-E23</f>
        <v>5098530</v>
      </c>
      <c r="J23" s="166"/>
    </row>
    <row r="24" spans="1:10" x14ac:dyDescent="0.25">
      <c r="A24" s="170"/>
      <c r="B24" s="170"/>
      <c r="C24" s="170"/>
      <c r="D24" s="170"/>
      <c r="E24" s="170"/>
      <c r="F24" s="170"/>
      <c r="G24" s="170"/>
      <c r="H24" s="170"/>
      <c r="I24" s="170"/>
      <c r="J24" s="166"/>
    </row>
    <row r="25" spans="1:10" x14ac:dyDescent="0.25">
      <c r="A25" s="171" t="s">
        <v>1024</v>
      </c>
      <c r="B25" s="172"/>
      <c r="C25" s="170"/>
      <c r="D25" s="171" t="s">
        <v>1010</v>
      </c>
      <c r="E25" s="172"/>
      <c r="F25" s="173"/>
      <c r="G25" s="170"/>
      <c r="H25" s="171" t="s">
        <v>1023</v>
      </c>
      <c r="I25" s="172"/>
      <c r="J25" s="174"/>
    </row>
    <row r="26" spans="1:10" x14ac:dyDescent="0.25">
      <c r="A26" s="175" t="s">
        <v>1011</v>
      </c>
      <c r="B26" s="176">
        <f>+C23</f>
        <v>3075420</v>
      </c>
      <c r="C26" s="170"/>
      <c r="D26" s="175" t="s">
        <v>1012</v>
      </c>
      <c r="E26" s="176">
        <f>+D20</f>
        <v>220052440.20199999</v>
      </c>
      <c r="F26" s="173"/>
      <c r="G26" s="170"/>
      <c r="H26" s="175" t="s">
        <v>1011</v>
      </c>
      <c r="I26" s="176">
        <f>+I23</f>
        <v>5098530</v>
      </c>
      <c r="J26" s="166"/>
    </row>
    <row r="27" spans="1:10" x14ac:dyDescent="0.25">
      <c r="A27" s="175" t="s">
        <v>1013</v>
      </c>
      <c r="B27" s="176">
        <f>+C20</f>
        <v>51017506.700000003</v>
      </c>
      <c r="C27" s="170"/>
      <c r="D27" s="175" t="s">
        <v>1014</v>
      </c>
      <c r="E27" s="176">
        <f>+E21</f>
        <v>121274051</v>
      </c>
      <c r="F27" s="173"/>
      <c r="G27" s="170"/>
      <c r="H27" s="175" t="s">
        <v>1013</v>
      </c>
      <c r="I27" s="176">
        <f>+J20</f>
        <v>156790285.90199998</v>
      </c>
      <c r="J27" s="166"/>
    </row>
    <row r="28" spans="1:10" x14ac:dyDescent="0.25">
      <c r="A28" s="175" t="s">
        <v>1015</v>
      </c>
      <c r="B28" s="176">
        <f>+C16</f>
        <v>9333000</v>
      </c>
      <c r="C28" s="170"/>
      <c r="D28" s="175"/>
      <c r="E28" s="176"/>
      <c r="F28" s="173"/>
      <c r="G28" s="170"/>
      <c r="H28" s="175" t="s">
        <v>1016</v>
      </c>
      <c r="I28" s="176">
        <f>+J16</f>
        <v>315500</v>
      </c>
      <c r="J28" s="166"/>
    </row>
    <row r="29" spans="1:10" x14ac:dyDescent="0.25">
      <c r="A29" s="177" t="s">
        <v>1017</v>
      </c>
      <c r="B29" s="178">
        <f>SUM(B26:B28)</f>
        <v>63425926.700000003</v>
      </c>
      <c r="C29" s="170"/>
      <c r="D29" s="177"/>
      <c r="E29" s="178">
        <f>+E26-E27-E28</f>
        <v>98778389.201999992</v>
      </c>
      <c r="F29" s="173"/>
      <c r="G29" s="170"/>
      <c r="H29" s="177" t="s">
        <v>1017</v>
      </c>
      <c r="I29" s="178">
        <f>SUM(I26:I28)</f>
        <v>162204315.90199998</v>
      </c>
      <c r="J29" s="166"/>
    </row>
    <row r="30" spans="1:10" x14ac:dyDescent="0.25">
      <c r="A30" s="170"/>
      <c r="B30" s="170"/>
      <c r="C30" s="170"/>
      <c r="D30" s="170"/>
      <c r="E30" s="170"/>
      <c r="F30" s="170"/>
      <c r="G30" s="170"/>
      <c r="H30" s="170"/>
      <c r="I30" s="170"/>
      <c r="J30" s="166"/>
    </row>
    <row r="31" spans="1:10" x14ac:dyDescent="0.25">
      <c r="A31" s="170" t="s">
        <v>1018</v>
      </c>
      <c r="B31" s="170">
        <f>+B29+E29</f>
        <v>162204315.90200001</v>
      </c>
      <c r="C31" s="170"/>
      <c r="D31" s="170"/>
      <c r="E31" s="170"/>
      <c r="F31" s="170"/>
      <c r="G31" s="170"/>
      <c r="H31" s="170"/>
      <c r="I31" s="170"/>
      <c r="J31" s="179"/>
    </row>
    <row r="32" spans="1:10" x14ac:dyDescent="0.25">
      <c r="A32" s="170" t="s">
        <v>1019</v>
      </c>
      <c r="B32" s="170">
        <f>+I29</f>
        <v>162204315.90199998</v>
      </c>
    </row>
    <row r="33" spans="1:4" x14ac:dyDescent="0.25">
      <c r="A33" s="170" t="s">
        <v>1020</v>
      </c>
      <c r="B33" s="170">
        <f>+B31-B32</f>
        <v>0</v>
      </c>
      <c r="C33" s="180"/>
      <c r="D33" s="18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2" workbookViewId="0">
      <selection activeCell="K18" sqref="K18"/>
    </sheetView>
  </sheetViews>
  <sheetFormatPr baseColWidth="10" defaultRowHeight="15" x14ac:dyDescent="0.25"/>
  <cols>
    <col min="1" max="1" width="4" customWidth="1"/>
    <col min="3" max="3" width="64.7109375" customWidth="1"/>
  </cols>
  <sheetData>
    <row r="1" spans="1:5" x14ac:dyDescent="0.25">
      <c r="A1" s="9" t="s">
        <v>237</v>
      </c>
      <c r="B1" s="10"/>
      <c r="C1" s="10"/>
      <c r="D1" s="10"/>
      <c r="E1" s="3"/>
    </row>
    <row r="2" spans="1:5" x14ac:dyDescent="0.25">
      <c r="A2" s="36"/>
      <c r="B2" s="10"/>
      <c r="C2" s="10"/>
      <c r="D2" s="10"/>
      <c r="E2" s="3"/>
    </row>
    <row r="3" spans="1:5" x14ac:dyDescent="0.25">
      <c r="A3" s="37" t="s">
        <v>310</v>
      </c>
      <c r="B3" s="10"/>
      <c r="C3" s="10"/>
      <c r="D3" s="10"/>
      <c r="E3" s="3"/>
    </row>
    <row r="4" spans="1:5" x14ac:dyDescent="0.25">
      <c r="A4" s="10"/>
      <c r="B4" s="10"/>
      <c r="C4" s="10"/>
      <c r="D4" s="3"/>
      <c r="E4" s="3"/>
    </row>
    <row r="5" spans="1:5" x14ac:dyDescent="0.25">
      <c r="A5" s="11"/>
      <c r="B5" s="11"/>
      <c r="C5" s="11"/>
      <c r="D5" s="12"/>
      <c r="E5" s="12"/>
    </row>
    <row r="6" spans="1:5" x14ac:dyDescent="0.25">
      <c r="A6" s="13" t="s">
        <v>311</v>
      </c>
      <c r="B6" s="13" t="s">
        <v>239</v>
      </c>
      <c r="C6" s="13" t="s">
        <v>240</v>
      </c>
      <c r="D6" s="14" t="s">
        <v>241</v>
      </c>
      <c r="E6" s="14" t="s">
        <v>242</v>
      </c>
    </row>
    <row r="7" spans="1:5" x14ac:dyDescent="0.25">
      <c r="A7" s="38"/>
      <c r="B7" s="39"/>
      <c r="C7" s="39"/>
      <c r="D7" s="40"/>
      <c r="E7" s="40"/>
    </row>
    <row r="8" spans="1:5" x14ac:dyDescent="0.25">
      <c r="A8" s="41"/>
      <c r="B8" s="42"/>
      <c r="C8" s="43" t="s">
        <v>312</v>
      </c>
      <c r="D8" s="44">
        <v>19487947</v>
      </c>
      <c r="E8" s="45"/>
    </row>
    <row r="9" spans="1:5" x14ac:dyDescent="0.25">
      <c r="A9" s="46"/>
      <c r="B9" s="42">
        <v>42888</v>
      </c>
      <c r="C9" s="47" t="s">
        <v>313</v>
      </c>
      <c r="D9" s="48"/>
      <c r="E9" s="45">
        <v>8000000</v>
      </c>
    </row>
    <row r="10" spans="1:5" x14ac:dyDescent="0.25">
      <c r="A10" s="46"/>
      <c r="B10" s="42">
        <v>42891</v>
      </c>
      <c r="C10" s="47" t="s">
        <v>314</v>
      </c>
      <c r="D10" s="49"/>
      <c r="E10" s="50">
        <v>8000000</v>
      </c>
    </row>
    <row r="11" spans="1:5" x14ac:dyDescent="0.25">
      <c r="A11" s="46"/>
      <c r="B11" s="42">
        <v>42893</v>
      </c>
      <c r="C11" s="47" t="s">
        <v>685</v>
      </c>
      <c r="D11" s="51">
        <v>89500654</v>
      </c>
      <c r="E11" s="52"/>
    </row>
    <row r="12" spans="1:5" x14ac:dyDescent="0.25">
      <c r="A12" s="46"/>
      <c r="B12" s="42">
        <v>42893</v>
      </c>
      <c r="C12" s="47" t="s">
        <v>315</v>
      </c>
      <c r="D12" s="51"/>
      <c r="E12" s="52">
        <v>10000000</v>
      </c>
    </row>
    <row r="13" spans="1:5" x14ac:dyDescent="0.25">
      <c r="A13" s="46"/>
      <c r="B13" s="42">
        <v>42895</v>
      </c>
      <c r="C13" s="47" t="s">
        <v>316</v>
      </c>
      <c r="D13" s="53"/>
      <c r="E13" s="54">
        <v>5000000</v>
      </c>
    </row>
    <row r="14" spans="1:5" x14ac:dyDescent="0.25">
      <c r="A14" s="46"/>
      <c r="B14" s="42">
        <v>42895</v>
      </c>
      <c r="C14" s="47" t="s">
        <v>317</v>
      </c>
      <c r="D14" s="53"/>
      <c r="E14" s="54">
        <v>5000000</v>
      </c>
    </row>
    <row r="15" spans="1:5" x14ac:dyDescent="0.25">
      <c r="A15" s="46"/>
      <c r="B15" s="42">
        <v>42901</v>
      </c>
      <c r="C15" s="47" t="s">
        <v>519</v>
      </c>
      <c r="D15" s="53"/>
      <c r="E15" s="54">
        <v>462500</v>
      </c>
    </row>
    <row r="16" spans="1:5" x14ac:dyDescent="0.25">
      <c r="A16" s="46"/>
      <c r="B16" s="42">
        <v>42901</v>
      </c>
      <c r="C16" s="47" t="s">
        <v>520</v>
      </c>
      <c r="D16" s="53"/>
      <c r="E16" s="54">
        <v>56500</v>
      </c>
    </row>
    <row r="17" spans="1:5" x14ac:dyDescent="0.25">
      <c r="A17" s="46"/>
      <c r="B17" s="42">
        <v>42901</v>
      </c>
      <c r="C17" s="47" t="s">
        <v>521</v>
      </c>
      <c r="D17" s="53"/>
      <c r="E17" s="54">
        <v>8000000</v>
      </c>
    </row>
    <row r="18" spans="1:5" x14ac:dyDescent="0.25">
      <c r="A18" s="46"/>
      <c r="B18" s="42">
        <v>42905</v>
      </c>
      <c r="C18" s="47" t="s">
        <v>522</v>
      </c>
      <c r="D18" s="53"/>
      <c r="E18" s="54">
        <v>8000000</v>
      </c>
    </row>
    <row r="19" spans="1:5" x14ac:dyDescent="0.25">
      <c r="A19" s="55"/>
      <c r="B19" s="42">
        <v>42906</v>
      </c>
      <c r="C19" s="43" t="s">
        <v>686</v>
      </c>
      <c r="D19" s="45"/>
      <c r="E19" s="45">
        <v>24736250</v>
      </c>
    </row>
    <row r="20" spans="1:5" x14ac:dyDescent="0.25">
      <c r="A20" s="56"/>
      <c r="B20" s="42">
        <v>42909</v>
      </c>
      <c r="C20" s="47" t="s">
        <v>687</v>
      </c>
      <c r="D20" s="45"/>
      <c r="E20" s="45">
        <v>4313750</v>
      </c>
    </row>
    <row r="21" spans="1:5" x14ac:dyDescent="0.25">
      <c r="A21" s="56"/>
      <c r="B21" s="42">
        <v>42909</v>
      </c>
      <c r="C21" s="47" t="s">
        <v>688</v>
      </c>
      <c r="D21" s="45"/>
      <c r="E21" s="45">
        <v>19113750</v>
      </c>
    </row>
    <row r="22" spans="1:5" x14ac:dyDescent="0.25">
      <c r="A22" s="56"/>
      <c r="B22" s="42">
        <v>42914</v>
      </c>
      <c r="C22" s="47" t="s">
        <v>689</v>
      </c>
      <c r="D22" s="45">
        <v>71748796</v>
      </c>
      <c r="E22" s="45"/>
    </row>
    <row r="23" spans="1:5" x14ac:dyDescent="0.25">
      <c r="A23" s="56"/>
      <c r="B23" s="42">
        <v>42914</v>
      </c>
      <c r="C23" s="43" t="s">
        <v>690</v>
      </c>
      <c r="D23" s="45"/>
      <c r="E23" s="45">
        <v>7000000</v>
      </c>
    </row>
    <row r="24" spans="1:5" x14ac:dyDescent="0.25">
      <c r="A24" s="56"/>
      <c r="B24" s="42">
        <v>42916</v>
      </c>
      <c r="C24" s="57" t="s">
        <v>691</v>
      </c>
      <c r="D24" s="45"/>
      <c r="E24" s="45">
        <v>22600</v>
      </c>
    </row>
    <row r="25" spans="1:5" x14ac:dyDescent="0.25">
      <c r="A25" s="56"/>
      <c r="B25" s="42">
        <v>42916</v>
      </c>
      <c r="C25" s="43" t="s">
        <v>692</v>
      </c>
      <c r="D25" s="45"/>
      <c r="E25" s="45">
        <v>4576</v>
      </c>
    </row>
    <row r="26" spans="1:5" x14ac:dyDescent="0.25">
      <c r="A26" s="56"/>
      <c r="B26" s="42">
        <v>42916</v>
      </c>
      <c r="C26" s="92" t="s">
        <v>693</v>
      </c>
      <c r="D26" s="45"/>
      <c r="E26" s="45">
        <v>4233</v>
      </c>
    </row>
    <row r="27" spans="1:5" x14ac:dyDescent="0.25">
      <c r="A27" s="56"/>
      <c r="B27" s="42">
        <v>42916</v>
      </c>
      <c r="C27" s="92" t="s">
        <v>694</v>
      </c>
      <c r="D27" s="45"/>
      <c r="E27" s="45">
        <v>470</v>
      </c>
    </row>
    <row r="28" spans="1:5" x14ac:dyDescent="0.25">
      <c r="A28" s="56"/>
      <c r="B28" s="42">
        <v>42916</v>
      </c>
      <c r="C28" s="92" t="s">
        <v>695</v>
      </c>
      <c r="D28" s="45"/>
      <c r="E28" s="45">
        <v>3618</v>
      </c>
    </row>
    <row r="29" spans="1:5" x14ac:dyDescent="0.25">
      <c r="A29" s="56"/>
      <c r="B29" s="42">
        <v>42916</v>
      </c>
      <c r="C29" s="43" t="s">
        <v>696</v>
      </c>
      <c r="D29" s="45"/>
      <c r="E29" s="45">
        <v>32560</v>
      </c>
    </row>
    <row r="30" spans="1:5" x14ac:dyDescent="0.25">
      <c r="A30" s="58"/>
      <c r="B30" s="42">
        <v>42916</v>
      </c>
      <c r="C30" s="43" t="s">
        <v>697</v>
      </c>
      <c r="D30" s="45"/>
      <c r="E30" s="45">
        <v>25424</v>
      </c>
    </row>
    <row r="31" spans="1:5" x14ac:dyDescent="0.25">
      <c r="A31" s="59"/>
      <c r="B31" s="42"/>
      <c r="C31" s="60" t="s">
        <v>309</v>
      </c>
      <c r="D31" s="61">
        <f>SUM(D8:D30)</f>
        <v>180737397</v>
      </c>
      <c r="E31" s="61">
        <f>SUM(E8:E30)</f>
        <v>107776231</v>
      </c>
    </row>
    <row r="32" spans="1:5" x14ac:dyDescent="0.25">
      <c r="A32" s="10"/>
      <c r="B32" s="41"/>
      <c r="C32" s="62" t="s">
        <v>318</v>
      </c>
      <c r="D32" s="63">
        <f>+D31-E31</f>
        <v>72961166</v>
      </c>
      <c r="E32" s="6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9" sqref="D9"/>
    </sheetView>
  </sheetViews>
  <sheetFormatPr baseColWidth="10" defaultRowHeight="15" x14ac:dyDescent="0.25"/>
  <cols>
    <col min="1" max="1" width="1.42578125" customWidth="1"/>
    <col min="2" max="2" width="5.28515625" customWidth="1"/>
    <col min="3" max="3" width="11.7109375" customWidth="1"/>
    <col min="4" max="4" width="41.5703125" customWidth="1"/>
  </cols>
  <sheetData>
    <row r="1" spans="1:6" x14ac:dyDescent="0.25">
      <c r="A1" s="9" t="s">
        <v>237</v>
      </c>
      <c r="B1" s="10"/>
      <c r="C1" s="10"/>
      <c r="D1" s="10"/>
      <c r="E1" s="3"/>
      <c r="F1" s="3"/>
    </row>
    <row r="2" spans="1:6" x14ac:dyDescent="0.25">
      <c r="A2" s="36"/>
      <c r="B2" s="10"/>
      <c r="C2" s="10"/>
      <c r="D2" s="10"/>
      <c r="E2" s="3"/>
      <c r="F2" s="3"/>
    </row>
    <row r="3" spans="1:6" x14ac:dyDescent="0.25">
      <c r="A3" s="37" t="s">
        <v>698</v>
      </c>
      <c r="B3" s="10"/>
      <c r="C3" s="10"/>
      <c r="D3" s="10"/>
      <c r="E3" s="3"/>
      <c r="F3" s="3"/>
    </row>
    <row r="4" spans="1:6" x14ac:dyDescent="0.25">
      <c r="A4" s="10"/>
      <c r="B4" s="10"/>
      <c r="C4" s="10"/>
      <c r="D4" s="10"/>
      <c r="E4" s="3"/>
      <c r="F4" s="3"/>
    </row>
    <row r="5" spans="1:6" x14ac:dyDescent="0.25">
      <c r="A5" s="10"/>
      <c r="B5" s="13" t="s">
        <v>311</v>
      </c>
      <c r="C5" s="13" t="s">
        <v>239</v>
      </c>
      <c r="D5" s="13" t="s">
        <v>240</v>
      </c>
      <c r="E5" s="14" t="s">
        <v>241</v>
      </c>
      <c r="F5" s="14" t="s">
        <v>242</v>
      </c>
    </row>
    <row r="6" spans="1:6" x14ac:dyDescent="0.25">
      <c r="A6" s="10"/>
      <c r="B6" s="38"/>
      <c r="C6" s="39"/>
      <c r="D6" s="39"/>
      <c r="E6" s="40"/>
      <c r="F6" s="40"/>
    </row>
    <row r="7" spans="1:6" x14ac:dyDescent="0.25">
      <c r="A7" s="10"/>
      <c r="B7" s="41"/>
      <c r="C7" s="42"/>
      <c r="D7" s="43" t="s">
        <v>319</v>
      </c>
      <c r="E7" s="48">
        <v>3187.74</v>
      </c>
      <c r="F7" s="65"/>
    </row>
    <row r="8" spans="1:6" x14ac:dyDescent="0.25">
      <c r="A8" s="10"/>
      <c r="B8" s="10"/>
      <c r="C8" s="42">
        <v>42892</v>
      </c>
      <c r="D8" s="43" t="s">
        <v>320</v>
      </c>
      <c r="E8" s="48">
        <v>25000</v>
      </c>
      <c r="F8" s="65"/>
    </row>
    <row r="9" spans="1:6" x14ac:dyDescent="0.25">
      <c r="A9" s="10"/>
      <c r="B9" s="55"/>
      <c r="C9" s="42">
        <v>42892</v>
      </c>
      <c r="D9" s="43" t="s">
        <v>1040</v>
      </c>
      <c r="E9" s="48"/>
      <c r="F9" s="48">
        <v>413.1</v>
      </c>
    </row>
    <row r="10" spans="1:6" x14ac:dyDescent="0.25">
      <c r="A10" s="10"/>
      <c r="B10" s="58"/>
      <c r="C10" s="42">
        <v>42893</v>
      </c>
      <c r="D10" s="43" t="s">
        <v>321</v>
      </c>
      <c r="E10" s="48"/>
      <c r="F10" s="48">
        <v>10000</v>
      </c>
    </row>
    <row r="11" spans="1:6" x14ac:dyDescent="0.25">
      <c r="A11" s="10"/>
      <c r="B11" s="58"/>
      <c r="C11" s="42">
        <v>42914</v>
      </c>
      <c r="D11" s="43" t="s">
        <v>321</v>
      </c>
      <c r="E11" s="48"/>
      <c r="F11" s="48">
        <v>8000</v>
      </c>
    </row>
    <row r="12" spans="1:6" x14ac:dyDescent="0.25">
      <c r="A12" s="10"/>
      <c r="B12" s="58"/>
      <c r="C12" s="42">
        <v>42916</v>
      </c>
      <c r="D12" s="43" t="s">
        <v>699</v>
      </c>
      <c r="E12" s="48"/>
      <c r="F12" s="48">
        <v>3.05</v>
      </c>
    </row>
    <row r="13" spans="1:6" ht="19.5" customHeight="1" x14ac:dyDescent="0.25">
      <c r="A13" s="10"/>
      <c r="B13" s="58"/>
      <c r="C13" s="42">
        <v>42916</v>
      </c>
      <c r="D13" s="66" t="s">
        <v>700</v>
      </c>
      <c r="E13" s="45"/>
      <c r="F13" s="67">
        <v>16.95</v>
      </c>
    </row>
    <row r="14" spans="1:6" x14ac:dyDescent="0.25">
      <c r="A14" s="10"/>
      <c r="B14" s="59"/>
      <c r="C14" s="42"/>
      <c r="D14" s="60" t="s">
        <v>309</v>
      </c>
      <c r="E14" s="68">
        <f>SUM(E7:E13)</f>
        <v>28187.739999999998</v>
      </c>
      <c r="F14" s="69">
        <f>SUM(F9:F13)</f>
        <v>18433.099999999999</v>
      </c>
    </row>
    <row r="15" spans="1:6" x14ac:dyDescent="0.25">
      <c r="A15" s="10"/>
      <c r="B15" s="10"/>
      <c r="C15" s="10"/>
      <c r="D15" s="70" t="s">
        <v>701</v>
      </c>
      <c r="E15" s="71">
        <f>+E14-F14</f>
        <v>9754.64</v>
      </c>
      <c r="F1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Individuel compta</vt:lpstr>
      <vt:lpstr>Tableau Juin</vt:lpstr>
      <vt:lpstr>COMPTA juin</vt:lpstr>
      <vt:lpstr>Montant reçu caisse indivuel</vt:lpstr>
      <vt:lpstr>Caisse juin</vt:lpstr>
      <vt:lpstr>Recap</vt:lpstr>
      <vt:lpstr>Journal Banque GNF juin</vt:lpstr>
      <vt:lpstr>Journal Banque USD juin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Administrateur</cp:lastModifiedBy>
  <dcterms:created xsi:type="dcterms:W3CDTF">2017-06-17T19:04:31Z</dcterms:created>
  <dcterms:modified xsi:type="dcterms:W3CDTF">2017-08-08T16:43:09Z</dcterms:modified>
</cp:coreProperties>
</file>