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SALF ARCHIVE FINANCE 2017\"/>
    </mc:Choice>
  </mc:AlternateContent>
  <bookViews>
    <workbookView xWindow="0" yWindow="0" windowWidth="16815" windowHeight="7155" activeTab="3"/>
  </bookViews>
  <sheets>
    <sheet name="BILANaôut17" sheetId="3" r:id="rId1"/>
    <sheet name="Individuel" sheetId="5" r:id="rId2"/>
    <sheet name="DATAaoût17" sheetId="1" r:id="rId3"/>
    <sheet name="RECAPaoût17" sheetId="4" r:id="rId4"/>
  </sheets>
  <definedNames>
    <definedName name="_xlnm._FilterDatabase" localSheetId="2" hidden="1">DATAaoût17!$A$1:$I$175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4" l="1"/>
  <c r="P36" i="4" s="1"/>
  <c r="P38" i="4" s="1"/>
  <c r="D20" i="4" l="1"/>
  <c r="I23" i="4"/>
  <c r="D17" i="4" l="1"/>
  <c r="J14" i="4"/>
  <c r="J17" i="4" s="1"/>
  <c r="I24" i="4" s="1"/>
  <c r="I20" i="4"/>
  <c r="J9" i="4" l="1"/>
  <c r="H17" i="4"/>
  <c r="H18" i="4" s="1"/>
  <c r="D11" i="4"/>
  <c r="J2" i="4" l="1"/>
  <c r="G11" i="4" l="1"/>
  <c r="J10" i="4" l="1"/>
  <c r="J8" i="4"/>
  <c r="J5" i="4"/>
  <c r="C11" i="4" l="1"/>
  <c r="J11" i="4" s="1"/>
  <c r="I25" i="4" l="1"/>
  <c r="J18" i="4"/>
  <c r="E17" i="4"/>
  <c r="I26" i="4" l="1"/>
  <c r="B31" i="4" s="1"/>
  <c r="E23" i="4"/>
  <c r="D18" i="4"/>
  <c r="E3" i="4"/>
  <c r="E4" i="4"/>
  <c r="E11" i="4" l="1"/>
  <c r="E18" i="4" s="1"/>
  <c r="E24" i="4" s="1"/>
  <c r="E26" i="4" s="1"/>
  <c r="B30" i="4" s="1"/>
  <c r="J4" i="4"/>
  <c r="B23" i="4"/>
  <c r="B26" i="4" s="1"/>
  <c r="J13" i="4" l="1"/>
  <c r="J12" i="4" l="1"/>
  <c r="C17" i="4" l="1"/>
  <c r="C18" i="4" s="1"/>
  <c r="F17" i="4"/>
  <c r="F18" i="4" s="1"/>
  <c r="I11" i="4" l="1"/>
  <c r="I17" i="4"/>
  <c r="J15" i="4"/>
  <c r="J16" i="4"/>
  <c r="I18" i="4" l="1"/>
  <c r="J3" i="4"/>
  <c r="B32" i="4" l="1"/>
</calcChain>
</file>

<file path=xl/comments1.xml><?xml version="1.0" encoding="utf-8"?>
<comments xmlns="http://schemas.openxmlformats.org/spreadsheetml/2006/main">
  <authors>
    <author>MBUI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Même montant que le calcul individuel
</t>
        </r>
      </text>
    </comment>
  </commentList>
</comments>
</file>

<file path=xl/sharedStrings.xml><?xml version="1.0" encoding="utf-8"?>
<sst xmlns="http://schemas.openxmlformats.org/spreadsheetml/2006/main" count="1341" uniqueCount="347">
  <si>
    <t>Date</t>
  </si>
  <si>
    <t>Détails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</si>
  <si>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</si>
  <si>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</si>
  <si>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</si>
  <si>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</si>
  <si>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</si>
  <si>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</si>
  <si>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</si>
  <si>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</si>
  <si>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</si>
  <si>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</si>
  <si>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</si>
  <si>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Equipment</t>
  </si>
  <si>
    <t>Bonus</t>
  </si>
  <si>
    <t>²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</si>
  <si>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</si>
  <si>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</si>
  <si>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</si>
  <si>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</si>
  <si>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</si>
  <si>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</si>
  <si>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</si>
  <si>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</si>
  <si>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</si>
  <si>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</si>
  <si>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</si>
  <si>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</si>
  <si>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</si>
  <si>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</si>
  <si>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</si>
  <si>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</si>
  <si>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</si>
  <si>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</si>
  <si>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</si>
  <si>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</si>
  <si>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</si>
  <si>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</si>
  <si>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</si>
  <si>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</si>
  <si>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</si>
  <si>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</si>
  <si>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</si>
  <si>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</si>
  <si>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</si>
  <si>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</si>
  <si>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</si>
  <si>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</si>
  <si>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</si>
  <si>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Bank charges</t>
  </si>
  <si>
    <t>retrait appro Caisse</t>
  </si>
  <si>
    <t>oui</t>
  </si>
  <si>
    <t>Rent &amp; Utilities</t>
  </si>
  <si>
    <t>Travel subsistence</t>
  </si>
  <si>
    <t>AH</t>
  </si>
  <si>
    <t>Internet</t>
  </si>
  <si>
    <t xml:space="preserve"> Personnel</t>
  </si>
  <si>
    <t>Lawyer fees</t>
  </si>
  <si>
    <t>Legal</t>
  </si>
  <si>
    <t>Investigations</t>
  </si>
  <si>
    <t>Total Avances</t>
  </si>
  <si>
    <t>E5</t>
  </si>
  <si>
    <t>04/07/SALF06FAH</t>
  </si>
  <si>
    <t>Achat Repas  et Raffraichissements/E5</t>
  </si>
  <si>
    <t>Trust building</t>
  </si>
  <si>
    <t>E6</t>
  </si>
  <si>
    <t>Bassirou</t>
  </si>
  <si>
    <t>Papa Maktar</t>
  </si>
  <si>
    <t>Transfer fees</t>
  </si>
  <si>
    <t>E4</t>
  </si>
  <si>
    <t>photocopie noir et blanc+coule+ Reluire et confection documents</t>
  </si>
  <si>
    <t>Investigation</t>
  </si>
  <si>
    <t>Légal</t>
  </si>
  <si>
    <t>Rembours Prêt Indi</t>
  </si>
  <si>
    <t>02/07/SALF06F01</t>
  </si>
  <si>
    <t>02/07/SALF06FAH</t>
  </si>
  <si>
    <t>Transport Michel -SGBS-bureau</t>
  </si>
  <si>
    <t>Transport Michel -bureau-Agence de Location CNART</t>
  </si>
  <si>
    <t>Achat Repas  et Raffraichissements/E4</t>
  </si>
  <si>
    <t>04/07/SALF08FAH</t>
  </si>
  <si>
    <t>Transport Global E4 /Invest.Touba-Kaolack</t>
  </si>
  <si>
    <t>Frais Hebergement Hotel/02 nuités/E4</t>
  </si>
  <si>
    <t>Transport Global E5 /Invest.Touba-Kaolack</t>
  </si>
  <si>
    <t>04/07/SALF13FAH</t>
  </si>
  <si>
    <t>Prime de Panier E4/</t>
  </si>
  <si>
    <t xml:space="preserve">Prime de Panier E5/ </t>
  </si>
  <si>
    <t>04/07/SALF14F03</t>
  </si>
  <si>
    <t>Transport Bassirou et Maktar/ divers déplacement ville</t>
  </si>
  <si>
    <t>04/07/SALF14FAH</t>
  </si>
  <si>
    <t>Transport Michel -Bureau-SGBS-bureau</t>
  </si>
  <si>
    <t>Transport du jour E4</t>
  </si>
  <si>
    <t>Transport MICHEL Semaine /5 jours</t>
  </si>
  <si>
    <t>Frais transfert wari E4 et E5/Complément Budget/Invest.</t>
  </si>
  <si>
    <t>Transport Maktar/Parcelle assainie-Tribunal</t>
  </si>
  <si>
    <t>Transport Bassirou/Derkhlé-Tribunal</t>
  </si>
  <si>
    <t>Transport Retour-Maison/Bassirou et Maktar/Tribu-Derkhlé-P.Assainie</t>
  </si>
  <si>
    <t>Transport Michel -Maison-Inpection du travail-bureau</t>
  </si>
  <si>
    <t>10/08/SALF06FAH</t>
  </si>
  <si>
    <t>Frais envoi/western</t>
  </si>
  <si>
    <t>07/08/SALF13FAH</t>
  </si>
  <si>
    <t>07/08/SALF14FAH</t>
  </si>
  <si>
    <t>08/08/SALF06FAH</t>
  </si>
  <si>
    <t>08/08/SALF13FAH</t>
  </si>
  <si>
    <t>08/08/SALF14FAH</t>
  </si>
  <si>
    <t>09/08/SALF13FAH</t>
  </si>
  <si>
    <t>09/08/SALF14FAH</t>
  </si>
  <si>
    <t>BONDERMAN 7</t>
  </si>
  <si>
    <t>Transport Bassirou et Maktar/ Bureau-Ministére Environn-Bureau</t>
  </si>
  <si>
    <t>14/08/SALF14FAH</t>
  </si>
  <si>
    <t>Transport MICHEL Semaine /4jours</t>
  </si>
  <si>
    <t>14/08/SALF06FAH</t>
  </si>
  <si>
    <t>Achat Repas  et Raffraichissements/E6</t>
  </si>
  <si>
    <t xml:space="preserve">Prime de Panier E6/ </t>
  </si>
  <si>
    <t>Prime de Panier E4/ pour 7jours</t>
  </si>
  <si>
    <t>Transport Global E6 /Invest.Tamba-kedougou-matam-bakel</t>
  </si>
  <si>
    <t>Transport Global E4 /Invest.Tamba-kedougou-matam-bakel</t>
  </si>
  <si>
    <t>Seeddo 1iére quinzaine Aout 2017</t>
  </si>
  <si>
    <t>16/07/SALF08FAH</t>
  </si>
  <si>
    <t>16/07/SALF13FAH</t>
  </si>
  <si>
    <t>16/07/SALF06FAH</t>
  </si>
  <si>
    <t>Transport Michel -bureau-Isgbs-bureau</t>
  </si>
  <si>
    <t>Internet Bureau</t>
  </si>
  <si>
    <t>Transport Michel -Maison-Orange-Arati-bureau</t>
  </si>
  <si>
    <t>16/07/SALF06F06</t>
  </si>
  <si>
    <t>Transport Maktar/bureau-ville-bureau</t>
  </si>
  <si>
    <t>17/08/SALF13FAH</t>
  </si>
  <si>
    <t>Achat carthouche /2 couleurs et 2 noirs/Réf 652</t>
  </si>
  <si>
    <t>Reluire  documents juristes</t>
  </si>
  <si>
    <t>17/08/SALF13F08</t>
  </si>
  <si>
    <t>Transport Global E5 /Invest.Dakar-Kaolack</t>
  </si>
  <si>
    <t xml:space="preserve">Achat cartes de crédit E5/ </t>
  </si>
  <si>
    <t>17/08/SALF13F09</t>
  </si>
  <si>
    <t>Transport du jour E4/3jours</t>
  </si>
  <si>
    <t>Transport Charlotte-Aéroport-Bureau/Retour de voyage France</t>
  </si>
  <si>
    <t>17/08/SALF08FAH</t>
  </si>
  <si>
    <t>17/08/SALF01FAH</t>
  </si>
  <si>
    <t>Achat 02 valises de voyages/par charlotte/France</t>
  </si>
  <si>
    <t>17/08/SALF01F11</t>
  </si>
  <si>
    <t>Epicerie Bureau/Pause Café</t>
  </si>
  <si>
    <t>21/08/SALF08FAH</t>
  </si>
  <si>
    <t>Transport -Taxi -pour achat objet d'art</t>
  </si>
  <si>
    <t>Transport semaine E4/5jours</t>
  </si>
  <si>
    <t>21/08/SALF13FAH</t>
  </si>
  <si>
    <t>Transport E5-Transport-bureau-ville</t>
  </si>
  <si>
    <t>Transport E5-Transport-ville-bureau</t>
  </si>
  <si>
    <t>Transport-Cécile/bureau-su-bureau</t>
  </si>
  <si>
    <t>22/08/SALF02FAH</t>
  </si>
  <si>
    <t>Transport Maktar/bureau-banque-bureau</t>
  </si>
  <si>
    <t xml:space="preserve">Achat de 12 cartes de  crédit </t>
  </si>
  <si>
    <t>Operations</t>
  </si>
  <si>
    <t>22/08/SALF13FAH</t>
  </si>
  <si>
    <t>Transport Bassirou et Aly</t>
  </si>
  <si>
    <t>22/08/SALF14FAH</t>
  </si>
  <si>
    <t>Transport -Mohamed Diédhiou/Juriste Prestataires</t>
  </si>
  <si>
    <t>Mohamed</t>
  </si>
  <si>
    <t>Transport  E4-commissariat-soumbé-comm-bureau-maison</t>
  </si>
  <si>
    <t>22/07/SALF08FAH</t>
  </si>
  <si>
    <t>Achat 03 bouteilles d'eau GM</t>
  </si>
  <si>
    <t>Achat 06 sandwichs</t>
  </si>
  <si>
    <t>Jail Visits</t>
  </si>
  <si>
    <t>Transport Global E5 /Invest.keur Massar-lac rose</t>
  </si>
  <si>
    <t>Transport Maktar/commissarit-dieupeul-parcelle assainie</t>
  </si>
  <si>
    <t>Transport-Bassirou/ Dieupeul-Commissariat</t>
  </si>
  <si>
    <t>Transport Maktar/parcelle assainie-Commissariat</t>
  </si>
  <si>
    <t>23/08/SALF14FAH</t>
  </si>
  <si>
    <t>23/08/SALF13FAH</t>
  </si>
  <si>
    <t>Prime de Panier/Bassirou-Juriste</t>
  </si>
  <si>
    <t>Repas Mohamed/Juriste Extérieur</t>
  </si>
  <si>
    <t>Achat 06 bouteilles d'eau PM</t>
  </si>
  <si>
    <t>Transport Maktar/-Commissariat-Bureau</t>
  </si>
  <si>
    <t>Transport-Bassirou/ Bureau-Commissariat-</t>
  </si>
  <si>
    <t>Achat 02sandwichs</t>
  </si>
  <si>
    <t>Achat 02 bouteilles d'eau PM</t>
  </si>
  <si>
    <t>Transport-Bassirou/ Commissariat-Dieupeul</t>
  </si>
  <si>
    <t>Transport Maktar/Bureau-parcelle assainie</t>
  </si>
  <si>
    <t>Transport Maktar/-Parcelle Assainie-Commissariat</t>
  </si>
  <si>
    <t>Petit Déjeuner-Kanté et Diop</t>
  </si>
  <si>
    <t>24/08/SALF13FAH</t>
  </si>
  <si>
    <t>Transport-Bassirou/ -Dieupeul-Tribunal</t>
  </si>
  <si>
    <t>24/08/SALF14FAH</t>
  </si>
  <si>
    <t>Transport Maktar/commissarit-Tribunal</t>
  </si>
  <si>
    <t>Prime de Panier/Maktar-Juriste</t>
  </si>
  <si>
    <t>Transport Maktar/Tribunal-Dieupeul-Parcelle Assainies</t>
  </si>
  <si>
    <t>Achat Divers Journaux</t>
  </si>
  <si>
    <t>Transport Maktar/Tribunal-Bureau</t>
  </si>
  <si>
    <t>25/08/SALF13FAH</t>
  </si>
  <si>
    <t>25/08/SALF14FAH</t>
  </si>
  <si>
    <t>Transport Maktar/Bureau-DEEF-Bureau</t>
  </si>
  <si>
    <t>Transport Maktar/Parcelle Assainies-Tribunal</t>
  </si>
  <si>
    <t>Transport Maktar/Bureau -Dieupeul-Parcelle Assainie</t>
  </si>
  <si>
    <t>26/08/SALF13FAH</t>
  </si>
  <si>
    <t>Transport-Bassirou/ -Bureau-Dieupeul</t>
  </si>
  <si>
    <t>Transport-Bassirou/ -Tribunal-Bureau</t>
  </si>
  <si>
    <t>26/08/SALF14FAH</t>
  </si>
  <si>
    <t>28/08/SALF14FAH</t>
  </si>
  <si>
    <t>Location 02 Voitures Pr Opé /1jours</t>
  </si>
  <si>
    <t>Achat Carburant pour véhicule loué</t>
  </si>
  <si>
    <t>Transport E6-Bureau-Soumbédioune-Colobane</t>
  </si>
  <si>
    <t xml:space="preserve">Prime de Panier E6-1/2 journée </t>
  </si>
  <si>
    <t>Transport E6-Colobane-Soumbédioune</t>
  </si>
  <si>
    <t xml:space="preserve">Transport policier </t>
  </si>
  <si>
    <t>Achat repas et Raffraichissement</t>
  </si>
  <si>
    <t>22/08/SALF01FAH</t>
  </si>
  <si>
    <t>Achat  bouteilles d'eau kiréne GM</t>
  </si>
  <si>
    <t>Transport Aller-Retour/Pour chercher Véhicule de Location</t>
  </si>
  <si>
    <t>Achat  bouteilles d'eau PM</t>
  </si>
  <si>
    <t>Bonus Opération/AbbA Sonko</t>
  </si>
  <si>
    <t>Bonus Opération/SOW Modou</t>
  </si>
  <si>
    <t>R</t>
  </si>
  <si>
    <t>Transport Cécile-bureau-su-bureau</t>
  </si>
  <si>
    <t>24/08/SALF02FAH</t>
  </si>
  <si>
    <t>Transport E6/malade-Bureau-Hopital-Maison</t>
  </si>
  <si>
    <t>Achat Ordonnance/pour soins E6</t>
  </si>
  <si>
    <t xml:space="preserve"> Team Building</t>
  </si>
  <si>
    <t>23/08/SALF02F16</t>
  </si>
  <si>
    <t>Bonus E6/Opé</t>
  </si>
  <si>
    <t>Transport E4-Buro-Pikine-Bureau</t>
  </si>
  <si>
    <t>24/07/SALF08FAH</t>
  </si>
  <si>
    <t>Transport E4-Buro-maison-marché kermel-marché tiléne-maison</t>
  </si>
  <si>
    <t>25/07/SALF08FAH</t>
  </si>
  <si>
    <t>Transport Global E4 /Invest.Dakar et environnant</t>
  </si>
  <si>
    <t>28/08/SALF08FAH</t>
  </si>
  <si>
    <t>Transport-Bureau-su Bureau-Cécile</t>
  </si>
  <si>
    <t>25/08/SALF02FAH</t>
  </si>
  <si>
    <t>Transport-Bureau-su-ville-ville-su-Cécile</t>
  </si>
  <si>
    <t>Transport-su- Bureau-Cécile</t>
  </si>
  <si>
    <t>26/08/SALF02FAH</t>
  </si>
  <si>
    <t>Transport-Bureau-su-ville-bureau-Cécile</t>
  </si>
  <si>
    <t>27/08/SALF02FAH</t>
  </si>
  <si>
    <t>Transport-bureau-DEEF-Ville-bureau-cécile</t>
  </si>
  <si>
    <t>27/07/SALF08FAH</t>
  </si>
  <si>
    <t xml:space="preserve">Transport /investigation/de 02 policiers </t>
  </si>
  <si>
    <t>27/08/SALF14FAH</t>
  </si>
  <si>
    <t>Location 01 Voitures Pr Opé /1jours</t>
  </si>
  <si>
    <t>Bonus Média</t>
  </si>
  <si>
    <t>27/08/SALF02F20</t>
  </si>
  <si>
    <t>27/08/SALF02F21</t>
  </si>
  <si>
    <t>Transport-bureau-su-bureau-cécile</t>
  </si>
  <si>
    <t>28/08/SALF02FAH</t>
  </si>
  <si>
    <t>Transport-bureau-Avocat-bureau-cécile</t>
  </si>
  <si>
    <t>Achat de 05 carnets de recu de paiement</t>
  </si>
  <si>
    <t>28/08/SALF01FAH</t>
  </si>
  <si>
    <t>Transport Charlotte-Bureau-Tribunal-Bureau</t>
  </si>
  <si>
    <t>Transport -Bureau-ville-bureau/E4</t>
  </si>
  <si>
    <t>Transport -Bureau-ville-bureau/E5</t>
  </si>
  <si>
    <t>28/08/SALF13FAH</t>
  </si>
  <si>
    <t>Transport Charlotte-Bureau-Banque-Bureau</t>
  </si>
  <si>
    <t>10/08/SALF06F04</t>
  </si>
  <si>
    <t>16/07/SALF08F05</t>
  </si>
  <si>
    <t>22/08/SALF02F14</t>
  </si>
  <si>
    <t>23/08/SALF02F17</t>
  </si>
  <si>
    <t>24/08/SALF13F19</t>
  </si>
  <si>
    <t>27/08/SALF02F22</t>
  </si>
  <si>
    <t>Transport-Bureau -Hopital/Aller/Retour-Cécile</t>
  </si>
  <si>
    <t>29/08/SALF02FAH</t>
  </si>
  <si>
    <t>29/08/SALF02F23</t>
  </si>
  <si>
    <t>29/08/SALF02F24</t>
  </si>
  <si>
    <t>Complément salaire Charlotte par Chéque</t>
  </si>
  <si>
    <t>29/08/SALF02F25</t>
  </si>
  <si>
    <t>29/08/SALF02F26</t>
  </si>
  <si>
    <t>bonus proposé/Indemnité de stage-Bassirou</t>
  </si>
  <si>
    <t>bonus proposé/Indemnité de stage-Papa mactar</t>
  </si>
  <si>
    <t>bonus proposé/Indemnité de stage-E5</t>
  </si>
  <si>
    <t>bonus proposé/Indemnité de stage-E6</t>
  </si>
  <si>
    <t>29/08/SALF02F27</t>
  </si>
  <si>
    <t>29/08/SALF15F29</t>
  </si>
  <si>
    <t>29/08/SALF16F31</t>
  </si>
  <si>
    <t>29/08/SALF13F33</t>
  </si>
  <si>
    <t>Bonus logement cécile Aout 17</t>
  </si>
  <si>
    <t>Salaire Charlotte/Aout 17 payé en espéce</t>
  </si>
  <si>
    <t>Bonus logement Charlotte Aout 17</t>
  </si>
  <si>
    <t>Bonus Michel Aout 17</t>
  </si>
  <si>
    <t>Indemnite de stage-Bassirou/Juriste-Aout 17</t>
  </si>
  <si>
    <t>Indemnite de stage-Papa Mactar /Juriste-Aout 17</t>
  </si>
  <si>
    <t>Indemnite de stage-E5 -Aout 17</t>
  </si>
  <si>
    <t>Indemnite de stage-E6 -Aout 17</t>
  </si>
  <si>
    <t>Prestation E4 Aout 17</t>
  </si>
  <si>
    <t>Transport-Bassirou et Maktar-PA-Tribunal-Derkhlé-tribunal-commissariat-buro</t>
  </si>
  <si>
    <t>29/08/SALF13FAH</t>
  </si>
  <si>
    <t>Achat épicerie bureau</t>
  </si>
  <si>
    <t>29/08/SALF02F37</t>
  </si>
  <si>
    <t>Transport Michel-maison-orange-agence de loct° Charlotte-Assurance-bureau</t>
  </si>
  <si>
    <t>Prestation Juriste Extérieur  Mohamed Diédhiou/Opération</t>
  </si>
  <si>
    <t>Transport-bureau-ville-ville-bureau-cécile</t>
  </si>
  <si>
    <t>30/08/SALF02FAH</t>
  </si>
  <si>
    <t>Achat de 10 packs d'eau de 6 bouteille</t>
  </si>
  <si>
    <t>Seeddo 2iéme quinzaine Aout 2017</t>
  </si>
  <si>
    <t>Transport Michel-maison-sgbs-Ass CNART-Agence de Locat° Cécile-bureau</t>
  </si>
  <si>
    <t>Prestation sur Loyer bureau sept 17 Payé a l'avance</t>
  </si>
  <si>
    <t>31/08/SALF02F42</t>
  </si>
  <si>
    <t>30/08/SALF06F39</t>
  </si>
  <si>
    <t>30/08/SALF06F40</t>
  </si>
  <si>
    <t xml:space="preserve">Frais Edition Extrait Compte </t>
  </si>
  <si>
    <t>02/07/SALF06F02</t>
  </si>
  <si>
    <t>Loyer bureau sept 17 /Payé a l'avance</t>
  </si>
  <si>
    <t>Achat repas et des raffraichissement /E4</t>
  </si>
  <si>
    <t>Achat tableau d'art/E4</t>
  </si>
  <si>
    <t>Achat statuettes/E4</t>
  </si>
  <si>
    <t>28/08/SALF06F22 bis</t>
  </si>
  <si>
    <t>Salaire Cécile/Aout 17 en espéce</t>
  </si>
  <si>
    <t>29/08/SALF02F28</t>
  </si>
  <si>
    <t>29/08/SALF15F30</t>
  </si>
  <si>
    <t>29/08/SALF16F32</t>
  </si>
  <si>
    <t>29/08/SALF13F34</t>
  </si>
  <si>
    <t>29/08/SALF14F35</t>
  </si>
  <si>
    <t>29/08/SALF13F36</t>
  </si>
  <si>
    <t>29/08/SALF08F36bis</t>
  </si>
  <si>
    <t>30/08/SALF02F38</t>
  </si>
  <si>
    <t>31/08/SALF06FAH</t>
  </si>
  <si>
    <t>30/08/SALF02F38 bis</t>
  </si>
  <si>
    <t>Media</t>
  </si>
  <si>
    <t>Complément Honoraire Maitre Cissé</t>
  </si>
  <si>
    <t>Acompte /Honoraire Maitre CISSE</t>
  </si>
  <si>
    <t>30/08/SALF02F19BIS</t>
  </si>
  <si>
    <t>Achat plusieurs objets touristique/E4</t>
  </si>
  <si>
    <t>25/07/SALF08F19BIS/BIS</t>
  </si>
  <si>
    <t>Salaire Michel Aout 17 payé en éspéces</t>
  </si>
  <si>
    <t xml:space="preserve"> 01/08/2017</t>
  </si>
  <si>
    <t>Solde comptable au 01/08/2017</t>
  </si>
  <si>
    <t>Solde comptable au 31/08/2017</t>
  </si>
  <si>
    <t xml:space="preserve">Transfert </t>
  </si>
  <si>
    <t>04/07/SALF08F02 BIS</t>
  </si>
  <si>
    <t>17/08/SALF13F07</t>
  </si>
  <si>
    <t>17/08/SALF01F10</t>
  </si>
  <si>
    <t>22/08/SALF13F12</t>
  </si>
  <si>
    <t>22/08/SALF02F13</t>
  </si>
  <si>
    <t>23/08/SALF02F15</t>
  </si>
  <si>
    <t>24/08/SALF13F18</t>
  </si>
  <si>
    <t>30/08/SALF06F41</t>
  </si>
  <si>
    <t>31/08/SALF02F43</t>
  </si>
  <si>
    <t>21/08/SALF08F11 BIS</t>
  </si>
  <si>
    <t>D</t>
  </si>
  <si>
    <t>TA/C</t>
  </si>
  <si>
    <t>Prêt Cécile et Charlotte  Soldé</t>
  </si>
  <si>
    <t>Bonus policier 14 policier</t>
  </si>
  <si>
    <t>Bonus pour 03 policiers</t>
  </si>
  <si>
    <t>Bonus pour 02 policiers</t>
  </si>
  <si>
    <t>25/08/SALF02F19 BIS/BIS/BIS</t>
  </si>
  <si>
    <t>26/08/SALF02F20 BIS</t>
  </si>
  <si>
    <t>Bonus Gazoil / commissaire Diant sureté urbaine</t>
  </si>
  <si>
    <t>Bonus Gazoil / commissaire Dramé</t>
  </si>
  <si>
    <t>26/08/SALF02F20 BIS/Bis</t>
  </si>
  <si>
    <t>26/07/SALF08FAH</t>
  </si>
  <si>
    <t>*</t>
  </si>
  <si>
    <t>Bank Fees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</si>
  <si>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-Bank Fees(frais bancaires mensuels,agio,les frais de reception de fonds )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</si>
  <si>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AVAAZ2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</si>
</sst>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5" fillId="0" borderId="1" xfId="1" applyNumberFormat="1" applyFont="1" applyBorder="1"/>
    <xf numFmtId="14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5" fillId="0" borderId="0" xfId="0" applyFont="1"/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/>
    <xf numFmtId="165" fontId="6" fillId="5" borderId="1" xfId="3" applyNumberFormat="1" applyFont="1" applyFill="1" applyBorder="1"/>
    <xf numFmtId="165" fontId="6" fillId="0" borderId="1" xfId="3" applyNumberFormat="1" applyFont="1" applyFill="1" applyBorder="1"/>
    <xf numFmtId="14" fontId="5" fillId="6" borderId="1" xfId="4" applyNumberFormat="1" applyFont="1" applyFill="1" applyBorder="1"/>
    <xf numFmtId="164" fontId="5" fillId="6" borderId="1" xfId="4" applyNumberFormat="1" applyFont="1" applyFill="1" applyBorder="1"/>
    <xf numFmtId="165" fontId="5" fillId="6" borderId="1" xfId="3" applyNumberFormat="1" applyFont="1" applyFill="1" applyBorder="1"/>
    <xf numFmtId="165" fontId="6" fillId="6" borderId="1" xfId="3" applyNumberFormat="1" applyFont="1" applyFill="1" applyBorder="1"/>
    <xf numFmtId="14" fontId="5" fillId="7" borderId="0" xfId="4" applyNumberFormat="1" applyFont="1" applyFill="1" applyBorder="1"/>
    <xf numFmtId="165" fontId="5" fillId="7" borderId="0" xfId="3" applyNumberFormat="1" applyFont="1" applyFill="1" applyBorder="1"/>
    <xf numFmtId="43" fontId="5" fillId="7" borderId="0" xfId="3" applyNumberFormat="1" applyFont="1" applyFill="1" applyBorder="1"/>
    <xf numFmtId="43" fontId="5" fillId="3" borderId="1" xfId="3" applyNumberFormat="1" applyFont="1" applyFill="1" applyBorder="1"/>
    <xf numFmtId="165" fontId="8" fillId="7" borderId="0" xfId="3" applyNumberFormat="1" applyFont="1" applyFill="1" applyBorder="1" applyAlignment="1">
      <alignment horizontal="center" vertical="center"/>
    </xf>
    <xf numFmtId="166" fontId="5" fillId="7" borderId="0" xfId="3" applyNumberFormat="1" applyFont="1" applyFill="1" applyBorder="1"/>
    <xf numFmtId="0" fontId="7" fillId="8" borderId="0" xfId="4" applyFont="1" applyFill="1"/>
    <xf numFmtId="43" fontId="6" fillId="0" borderId="0" xfId="3" applyNumberFormat="1" applyFont="1"/>
    <xf numFmtId="167" fontId="7" fillId="0" borderId="2" xfId="4" applyNumberFormat="1" applyFont="1" applyBorder="1"/>
    <xf numFmtId="167" fontId="7" fillId="0" borderId="3" xfId="4" applyNumberFormat="1" applyFont="1" applyBorder="1"/>
    <xf numFmtId="43" fontId="5" fillId="7" borderId="3" xfId="3" applyNumberFormat="1" applyFont="1" applyFill="1" applyBorder="1"/>
    <xf numFmtId="165" fontId="5" fillId="0" borderId="0" xfId="1" applyNumberFormat="1" applyFont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43" fontId="6" fillId="0" borderId="10" xfId="3" applyNumberFormat="1" applyFont="1" applyBorder="1"/>
    <xf numFmtId="43" fontId="5" fillId="7" borderId="11" xfId="3" applyNumberFormat="1" applyFont="1" applyFill="1" applyBorder="1"/>
    <xf numFmtId="14" fontId="5" fillId="7" borderId="4" xfId="4" applyNumberFormat="1" applyFont="1" applyFill="1" applyBorder="1"/>
    <xf numFmtId="14" fontId="5" fillId="7" borderId="12" xfId="4" applyNumberFormat="1" applyFont="1" applyFill="1" applyBorder="1"/>
    <xf numFmtId="165" fontId="5" fillId="7" borderId="12" xfId="3" applyNumberFormat="1" applyFont="1" applyFill="1" applyBorder="1"/>
    <xf numFmtId="43" fontId="5" fillId="7" borderId="12" xfId="3" applyNumberFormat="1" applyFont="1" applyFill="1" applyBorder="1"/>
    <xf numFmtId="43" fontId="5" fillId="7" borderId="5" xfId="3" applyNumberFormat="1" applyFont="1" applyFill="1" applyBorder="1"/>
    <xf numFmtId="14" fontId="5" fillId="7" borderId="6" xfId="4" applyNumberFormat="1" applyFont="1" applyFill="1" applyBorder="1"/>
    <xf numFmtId="165" fontId="5" fillId="7" borderId="7" xfId="3" applyNumberFormat="1" applyFont="1" applyFill="1" applyBorder="1"/>
    <xf numFmtId="14" fontId="5" fillId="7" borderId="8" xfId="4" applyNumberFormat="1" applyFont="1" applyFill="1" applyBorder="1"/>
    <xf numFmtId="165" fontId="5" fillId="7" borderId="13" xfId="3" applyNumberFormat="1" applyFont="1" applyFill="1" applyBorder="1"/>
    <xf numFmtId="166" fontId="5" fillId="7" borderId="13" xfId="3" applyNumberFormat="1" applyFont="1" applyFill="1" applyBorder="1"/>
    <xf numFmtId="165" fontId="5" fillId="7" borderId="9" xfId="3" applyNumberFormat="1" applyFont="1" applyFill="1" applyBorder="1"/>
    <xf numFmtId="43" fontId="8" fillId="7" borderId="12" xfId="3" applyFont="1" applyFill="1" applyBorder="1"/>
    <xf numFmtId="165" fontId="5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wrapText="1"/>
    </xf>
    <xf numFmtId="165" fontId="9" fillId="0" borderId="0" xfId="1" applyNumberFormat="1" applyFont="1"/>
    <xf numFmtId="43" fontId="5" fillId="0" borderId="0" xfId="0" applyNumberFormat="1" applyFont="1"/>
    <xf numFmtId="165" fontId="8" fillId="7" borderId="0" xfId="3" applyNumberFormat="1" applyFont="1" applyFill="1" applyBorder="1"/>
    <xf numFmtId="166" fontId="8" fillId="7" borderId="0" xfId="3" applyNumberFormat="1" applyFont="1" applyFill="1" applyBorder="1"/>
    <xf numFmtId="43" fontId="8" fillId="3" borderId="1" xfId="3" applyNumberFormat="1" applyFont="1" applyFill="1" applyBorder="1"/>
    <xf numFmtId="165" fontId="8" fillId="0" borderId="1" xfId="1" applyNumberFormat="1" applyFont="1" applyBorder="1"/>
    <xf numFmtId="165" fontId="8" fillId="0" borderId="6" xfId="1" applyNumberFormat="1" applyFont="1" applyBorder="1"/>
    <xf numFmtId="165" fontId="8" fillId="0" borderId="7" xfId="1" applyNumberFormat="1" applyFont="1" applyBorder="1"/>
    <xf numFmtId="165" fontId="8" fillId="0" borderId="0" xfId="1" applyNumberFormat="1" applyFont="1"/>
    <xf numFmtId="165" fontId="8" fillId="0" borderId="8" xfId="1" applyNumberFormat="1" applyFont="1" applyBorder="1"/>
    <xf numFmtId="165" fontId="8" fillId="0" borderId="9" xfId="1" applyNumberFormat="1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0" fontId="0" fillId="2" borderId="0" xfId="0" applyFont="1" applyFill="1" applyBorder="1"/>
    <xf numFmtId="0" fontId="0" fillId="2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/>
    </xf>
    <xf numFmtId="165" fontId="5" fillId="0" borderId="8" xfId="1" applyNumberFormat="1" applyFont="1" applyBorder="1"/>
    <xf numFmtId="165" fontId="5" fillId="0" borderId="9" xfId="1" applyNumberFormat="1" applyFont="1" applyBorder="1"/>
    <xf numFmtId="165" fontId="8" fillId="0" borderId="0" xfId="1" applyNumberFormat="1" applyFont="1" applyBorder="1"/>
    <xf numFmtId="0" fontId="13" fillId="0" borderId="0" xfId="0" applyFont="1" applyFill="1" applyBorder="1" applyAlignment="1">
      <alignment horizontal="right"/>
    </xf>
    <xf numFmtId="165" fontId="8" fillId="2" borderId="0" xfId="3" applyNumberFormat="1" applyFont="1" applyFill="1" applyBorder="1"/>
    <xf numFmtId="14" fontId="14" fillId="0" borderId="0" xfId="0" applyNumberFormat="1" applyFont="1" applyFill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2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Alignment="1"/>
    <xf numFmtId="1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5" fontId="14" fillId="0" borderId="0" xfId="1" applyNumberFormat="1" applyFont="1" applyFill="1" applyBorder="1" applyAlignment="1"/>
    <xf numFmtId="0" fontId="14" fillId="2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4" fillId="2" borderId="0" xfId="1" applyNumberFormat="1" applyFont="1" applyFill="1" applyBorder="1" applyAlignment="1">
      <alignment horizontal="left" vertical="center"/>
    </xf>
    <xf numFmtId="165" fontId="14" fillId="0" borderId="0" xfId="1" applyNumberFormat="1" applyFont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0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1" xfId="0" applyNumberFormat="1" applyBorder="1" applyAlignment="1">
      <alignment horizontal="center"/>
    </xf>
    <xf numFmtId="43" fontId="5" fillId="6" borderId="1" xfId="1" applyFont="1" applyFill="1" applyBorder="1" applyAlignment="1">
      <alignment horizontal="center"/>
    </xf>
    <xf numFmtId="165" fontId="6" fillId="5" borderId="1" xfId="3" applyNumberFormat="1" applyFont="1" applyFill="1" applyBorder="1" applyAlignment="1">
      <alignment horizontal="center"/>
    </xf>
    <xf numFmtId="165" fontId="5" fillId="6" borderId="1" xfId="3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14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0" borderId="15" xfId="0" applyFont="1" applyFill="1" applyBorder="1" applyAlignment="1">
      <alignment horizontal="left" vertical="center"/>
    </xf>
    <xf numFmtId="14" fontId="0" fillId="2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2" borderId="0" xfId="0" applyFont="1" applyFill="1" applyBorder="1"/>
    <xf numFmtId="0" fontId="3" fillId="2" borderId="7" xfId="1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1469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984.592855555558" createdVersion="5" refreshedVersion="5" minRefreshableVersion="3" recordCount="172">
  <cacheSource type="worksheet">
    <worksheetSource ref="A1:G1048576" sheet="DATAaoût17"/>
  </cacheSource>
  <cacheFields count="7">
    <cacheField name="Date" numFmtId="0">
      <sharedItems containsNonDate="0" containsDate="1" containsString="0" containsBlank="1" minDate="2017-08-02T00:00:00" maxDate="2017-09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33">
        <s v="Transfer fees"/>
        <s v="Transport"/>
        <s v="Bank charges"/>
        <s v="Trust building"/>
        <s v="Travel subsistence"/>
        <s v="Office Materials"/>
        <s v="Internet"/>
        <s v="Telephone"/>
        <s v="Equipment"/>
        <s v="Jail Visits"/>
        <s v="Bonus"/>
        <s v=" Personnel"/>
        <s v="Lawyer fees"/>
        <s v="Personnel"/>
        <s v="Services"/>
        <s v="Rent &amp; Utilities"/>
        <m/>
        <s v="téléphone" u="1"/>
        <s v=" Jail Visits" u="1"/>
        <s v=" Lawyer fees" u="1"/>
        <s v="TravelExpenses" u="1"/>
        <s v="Office Material" u="1"/>
        <s v="Rent &amp; Utilities " u="1"/>
        <s v="TravelExpenses " u="1"/>
        <s v=" Trust building" u="1"/>
        <s v=" " u="1"/>
        <s v="Telephon" u="1"/>
        <s v="Flight" u="1"/>
        <s v="Team Building" u="1"/>
        <s v=" Travel subsistence" u="1"/>
        <s v=" Bonus" u="1"/>
        <s v="Transfer fee" u="1"/>
        <s v=" téléphon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3">
        <s v="Office"/>
        <s v="Investigations"/>
        <s v="Legal"/>
        <s v="Management"/>
        <s v="Operations"/>
        <s v="Media"/>
        <s v=" Team Building"/>
        <m/>
        <s v="Bonus" u="1"/>
        <s v=" Management" u="1"/>
        <s v="CCU" u="1"/>
        <s v=" Investigations" u="1"/>
        <s v="Team Building" u="1"/>
      </sharedItems>
    </cacheField>
    <cacheField name="spent" numFmtId="0">
      <sharedItems containsString="0" containsBlank="1" containsNumber="1" containsInteger="1" minValue="300" maxValue="610000"/>
    </cacheField>
    <cacheField name="nom" numFmtId="0">
      <sharedItems containsBlank="1"/>
    </cacheField>
    <cacheField name="donor" numFmtId="0">
      <sharedItems containsBlank="1" count="10">
        <s v="BONDERMAN 7"/>
        <m/>
        <s v="USFWS EAGLE1" u="1"/>
        <s v="BONDERMAN 4" u="1"/>
        <s v="USWFS EAGLE 3" u="1"/>
        <s v="BONDERMAN 5" u="1"/>
        <s v="BONDERMAN 6" u="1"/>
        <s v="BORNFREE" u="1"/>
        <s v="USFWS EAGLE2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2984.624748263886" createdVersion="4" refreshedVersion="5" minRefreshableVersion="3" recordCount="172">
  <cacheSource type="worksheet">
    <worksheetSource ref="A1:I1048576" sheet="DATAaoût17"/>
  </cacheSource>
  <cacheFields count="9">
    <cacheField name="Date" numFmtId="0">
      <sharedItems containsNonDate="0" containsDate="1" containsString="0" containsBlank="1" minDate="2017-08-02T00:00:00" maxDate="2017-09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300" maxValue="610000"/>
    </cacheField>
    <cacheField name="nom" numFmtId="0">
      <sharedItems containsBlank="1" count="24">
        <s v="Michel"/>
        <s v="SGBS"/>
        <s v="E4"/>
        <s v="E5"/>
        <s v="Bassirou"/>
        <s v="Papa Maktar"/>
        <s v="E6"/>
        <s v="Charlotte"/>
        <s v="Cécile"/>
        <s v="Mohamed"/>
        <m/>
        <s v="Lucas" u="1"/>
        <s v="E11" u="1"/>
        <s v="Cecile" u="1"/>
        <s v="E2" u="1"/>
        <s v="seynabou" u="1"/>
        <s v="Alioune" u="1"/>
        <s v="Alain" u="1"/>
        <s v="Maktar" u="1"/>
        <s v="E3" u="1"/>
        <s v="CBAO" u="1"/>
        <s v="Mody" u="1"/>
        <s v="Aimé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d v="2017-08-02T00:00:00"/>
    <s v="Frais transfert wari E4 et E5/Complément Budget/Invest."/>
    <x v="0"/>
    <x v="0"/>
    <n v="3200"/>
    <s v="Michel"/>
    <x v="0"/>
  </r>
  <r>
    <d v="2017-08-02T00:00:00"/>
    <s v="Transport Michel -SGBS-bureau"/>
    <x v="1"/>
    <x v="0"/>
    <n v="1000"/>
    <s v="Michel"/>
    <x v="0"/>
  </r>
  <r>
    <d v="2017-08-02T00:00:00"/>
    <s v="Transport MICHEL Semaine /5 jours"/>
    <x v="1"/>
    <x v="0"/>
    <n v="12500"/>
    <s v="Michel"/>
    <x v="0"/>
  </r>
  <r>
    <d v="2017-08-02T00:00:00"/>
    <s v="Frais Edition Extrait Compte "/>
    <x v="2"/>
    <x v="0"/>
    <n v="2925"/>
    <s v="SGBS"/>
    <x v="0"/>
  </r>
  <r>
    <d v="2017-08-03T00:00:00"/>
    <s v="Transport Michel -bureau-Agence de Location CNART"/>
    <x v="1"/>
    <x v="0"/>
    <n v="1000"/>
    <s v="Michel"/>
    <x v="0"/>
  </r>
  <r>
    <d v="2017-08-04T00:00:00"/>
    <s v="Transport Global E4 /Invest.Touba-Kaolack"/>
    <x v="1"/>
    <x v="1"/>
    <n v="45500"/>
    <s v="E4"/>
    <x v="0"/>
  </r>
  <r>
    <d v="2017-08-04T00:00:00"/>
    <s v="Achat Repas  et Raffraichissements/E4"/>
    <x v="3"/>
    <x v="1"/>
    <n v="10000"/>
    <s v="E4"/>
    <x v="0"/>
  </r>
  <r>
    <d v="2017-08-04T00:00:00"/>
    <s v="Prime de Panier E4/"/>
    <x v="4"/>
    <x v="1"/>
    <n v="15000"/>
    <s v="E4"/>
    <x v="0"/>
  </r>
  <r>
    <d v="2017-08-04T00:00:00"/>
    <s v="Frais Hebergement Hotel/02 nuités/E4"/>
    <x v="4"/>
    <x v="1"/>
    <n v="34000"/>
    <s v="E4"/>
    <x v="0"/>
  </r>
  <r>
    <d v="2017-08-04T00:00:00"/>
    <s v="Transport Global E5 /Invest.Touba-Kaolack"/>
    <x v="1"/>
    <x v="1"/>
    <n v="45500"/>
    <s v="E5"/>
    <x v="0"/>
  </r>
  <r>
    <d v="2017-08-04T00:00:00"/>
    <s v="Achat Repas  et Raffraichissements/E5"/>
    <x v="3"/>
    <x v="1"/>
    <n v="10000"/>
    <s v="E5"/>
    <x v="0"/>
  </r>
  <r>
    <d v="2017-08-04T00:00:00"/>
    <s v="Prime de Panier E5/ "/>
    <x v="4"/>
    <x v="1"/>
    <n v="10000"/>
    <s v="E5"/>
    <x v="0"/>
  </r>
  <r>
    <d v="2017-08-04T00:00:00"/>
    <s v="photocopie noir et blanc+coule+ Reluire et confection documents"/>
    <x v="5"/>
    <x v="0"/>
    <n v="38250"/>
    <s v="Bassirou"/>
    <x v="0"/>
  </r>
  <r>
    <d v="2017-08-04T00:00:00"/>
    <s v="Transport Bassirou et Maktar/ divers déplacement ville"/>
    <x v="1"/>
    <x v="2"/>
    <n v="8000"/>
    <s v="Bassirou"/>
    <x v="0"/>
  </r>
  <r>
    <d v="2017-08-04T00:00:00"/>
    <s v="Transport Michel -Bureau-SGBS-bureau"/>
    <x v="1"/>
    <x v="0"/>
    <n v="2000"/>
    <s v="Michel"/>
    <x v="0"/>
  </r>
  <r>
    <d v="2017-08-04T00:00:00"/>
    <s v="Transport du jour E4"/>
    <x v="1"/>
    <x v="1"/>
    <n v="2000"/>
    <s v="E4"/>
    <x v="0"/>
  </r>
  <r>
    <d v="2017-08-07T00:00:00"/>
    <s v="Transport Maktar/Parcelle assainie-Tribunal"/>
    <x v="1"/>
    <x v="2"/>
    <n v="2000"/>
    <s v="Maktar"/>
    <x v="0"/>
  </r>
  <r>
    <d v="2017-08-07T00:00:00"/>
    <s v="Transport Bassirou/Derkhlé-Tribunal"/>
    <x v="1"/>
    <x v="2"/>
    <n v="1500"/>
    <s v="Bassirou"/>
    <x v="0"/>
  </r>
  <r>
    <d v="2017-08-07T00:00:00"/>
    <s v="Transport Retour-Maison/Bassirou et Maktar/Tribu-Derkhlé-P.Assainie"/>
    <x v="1"/>
    <x v="2"/>
    <n v="2500"/>
    <s v="Bassirou"/>
    <x v="0"/>
  </r>
  <r>
    <d v="2017-08-08T00:00:00"/>
    <s v="Transport MICHEL Semaine /5 jours"/>
    <x v="1"/>
    <x v="0"/>
    <n v="12500"/>
    <s v="Michel"/>
    <x v="0"/>
  </r>
  <r>
    <d v="2017-08-08T00:00:00"/>
    <s v="Transport Maktar/Parcelle assainie-Tribunal"/>
    <x v="1"/>
    <x v="2"/>
    <n v="2000"/>
    <s v="Maktar"/>
    <x v="0"/>
  </r>
  <r>
    <d v="2017-08-08T00:00:00"/>
    <s v="Transport Bassirou/Derkhlé-Tribunal"/>
    <x v="1"/>
    <x v="2"/>
    <n v="1500"/>
    <s v="Bassirou"/>
    <x v="0"/>
  </r>
  <r>
    <d v="2017-08-08T00:00:00"/>
    <s v="Transport Retour-Maison/Bassirou et Maktar/Tribu-Derkhlé-P.Assainie"/>
    <x v="1"/>
    <x v="2"/>
    <n v="2500"/>
    <s v="Bassirou"/>
    <x v="0"/>
  </r>
  <r>
    <d v="2017-08-08T00:00:00"/>
    <s v="Transport Michel -Maison-Inpection du travail-bureau"/>
    <x v="1"/>
    <x v="0"/>
    <n v="2000"/>
    <s v="Michel"/>
    <x v="0"/>
  </r>
  <r>
    <d v="2017-08-09T00:00:00"/>
    <s v="Transport Maktar/Parcelle assainie-Tribunal"/>
    <x v="1"/>
    <x v="2"/>
    <n v="2000"/>
    <s v="Maktar"/>
    <x v="0"/>
  </r>
  <r>
    <d v="2017-08-09T00:00:00"/>
    <s v="Transport Bassirou/Derkhlé-Tribunal"/>
    <x v="1"/>
    <x v="2"/>
    <n v="2000"/>
    <s v="Bassirou"/>
    <x v="0"/>
  </r>
  <r>
    <d v="2017-08-09T00:00:00"/>
    <s v="Transport Retour-Maison/Bassirou et Maktar/Tribu-Derkhlé-P.Assainie"/>
    <x v="1"/>
    <x v="2"/>
    <n v="2500"/>
    <s v="Bassirou"/>
    <x v="0"/>
  </r>
  <r>
    <d v="2017-08-11T00:00:00"/>
    <s v="Frais envoi/western"/>
    <x v="0"/>
    <x v="0"/>
    <n v="4600"/>
    <s v="Michel"/>
    <x v="0"/>
  </r>
  <r>
    <d v="2017-08-11T00:00:00"/>
    <s v="Transport Michel -Bureau-SGBS-bureau"/>
    <x v="1"/>
    <x v="0"/>
    <n v="2000"/>
    <s v="Michel"/>
    <x v="0"/>
  </r>
  <r>
    <d v="2017-08-14T00:00:00"/>
    <s v="Transport Bassirou et Maktar/ Bureau-Ministére Environn-Bureau"/>
    <x v="1"/>
    <x v="2"/>
    <n v="3000"/>
    <s v="Bassirou"/>
    <x v="0"/>
  </r>
  <r>
    <d v="2017-08-14T00:00:00"/>
    <s v="Transport MICHEL Semaine /4jours"/>
    <x v="1"/>
    <x v="0"/>
    <n v="10000"/>
    <s v="Michel"/>
    <x v="0"/>
  </r>
  <r>
    <d v="2017-08-16T00:00:00"/>
    <s v="Transport Bassirou et Maktar/ Bureau-Ministére Environn-Bureau"/>
    <x v="1"/>
    <x v="2"/>
    <n v="3000"/>
    <s v="Bassirou"/>
    <x v="0"/>
  </r>
  <r>
    <d v="2017-08-16T00:00:00"/>
    <s v="Transport Global E4 /Invest.Tamba-kedougou-matam-bakel"/>
    <x v="1"/>
    <x v="1"/>
    <n v="115000"/>
    <s v="E4"/>
    <x v="0"/>
  </r>
  <r>
    <d v="2017-08-16T00:00:00"/>
    <s v="Achat Repas  et Raffraichissements/E4"/>
    <x v="3"/>
    <x v="1"/>
    <n v="10000"/>
    <s v="E4"/>
    <x v="0"/>
  </r>
  <r>
    <d v="2017-08-16T00:00:00"/>
    <s v="Prime de Panier E4/ pour 7jours"/>
    <x v="4"/>
    <x v="1"/>
    <n v="37500"/>
    <s v="E4"/>
    <x v="0"/>
  </r>
  <r>
    <d v="2017-08-16T00:00:00"/>
    <s v="Frais Hebergement Hotel/02 nuités/E4"/>
    <x v="4"/>
    <x v="1"/>
    <n v="105000"/>
    <s v="E4"/>
    <x v="0"/>
  </r>
  <r>
    <d v="2017-08-16T00:00:00"/>
    <s v="Transport Global E6 /Invest.Tamba-kedougou-matam-bakel"/>
    <x v="1"/>
    <x v="1"/>
    <n v="115000"/>
    <s v="E6"/>
    <x v="0"/>
  </r>
  <r>
    <d v="2017-08-16T00:00:00"/>
    <s v="Achat Repas  et Raffraichissements/E6"/>
    <x v="3"/>
    <x v="1"/>
    <n v="10000"/>
    <s v="E6"/>
    <x v="0"/>
  </r>
  <r>
    <d v="2017-08-16T00:00:00"/>
    <s v="Prime de Panier E6/ "/>
    <x v="4"/>
    <x v="1"/>
    <n v="37500"/>
    <s v="E6"/>
    <x v="0"/>
  </r>
  <r>
    <d v="2017-08-16T00:00:00"/>
    <s v="Transport Michel -bureau-Isgbs-bureau"/>
    <x v="1"/>
    <x v="0"/>
    <n v="2000"/>
    <s v="Michel"/>
    <x v="0"/>
  </r>
  <r>
    <d v="2017-08-16T00:00:00"/>
    <s v="Seeddo 1iére quinzaine Aout 2017"/>
    <x v="6"/>
    <x v="0"/>
    <n v="118500"/>
    <s v="Michel"/>
    <x v="0"/>
  </r>
  <r>
    <d v="2017-08-16T00:00:00"/>
    <s v="Transport Michel -Maison-Orange-Arati-bureau"/>
    <x v="1"/>
    <x v="0"/>
    <n v="5000"/>
    <s v="Michel"/>
    <x v="0"/>
  </r>
  <r>
    <d v="2017-08-17T00:00:00"/>
    <s v="Transport Maktar/bureau-ville-bureau"/>
    <x v="1"/>
    <x v="2"/>
    <n v="3000"/>
    <s v="Maktar"/>
    <x v="0"/>
  </r>
  <r>
    <d v="2017-08-17T00:00:00"/>
    <s v="Achat carthouche /2 couleurs et 2 noirs/Réf 652"/>
    <x v="5"/>
    <x v="0"/>
    <n v="41800"/>
    <s v="Maktar"/>
    <x v="0"/>
  </r>
  <r>
    <d v="2017-08-17T00:00:00"/>
    <s v="Reluire  documents juristes"/>
    <x v="5"/>
    <x v="0"/>
    <n v="540"/>
    <s v="Maktar"/>
    <x v="0"/>
  </r>
  <r>
    <d v="2017-08-17T00:00:00"/>
    <s v="Transport Global E5 /Invest.Dakar-Kaolack"/>
    <x v="1"/>
    <x v="1"/>
    <n v="20500"/>
    <s v="E5"/>
    <x v="0"/>
  </r>
  <r>
    <d v="2017-08-17T00:00:00"/>
    <s v="Achat Repas  et Raffraichissements/E5"/>
    <x v="3"/>
    <x v="1"/>
    <n v="3000"/>
    <s v="E5"/>
    <x v="0"/>
  </r>
  <r>
    <d v="2017-08-17T00:00:00"/>
    <s v="Prime de Panier E5/ "/>
    <x v="4"/>
    <x v="1"/>
    <n v="5000"/>
    <s v="E5"/>
    <x v="0"/>
  </r>
  <r>
    <d v="2017-08-17T00:00:00"/>
    <s v="Achat cartes de crédit E5/ "/>
    <x v="7"/>
    <x v="1"/>
    <n v="1000"/>
    <s v="E5"/>
    <x v="0"/>
  </r>
  <r>
    <d v="2017-08-17T00:00:00"/>
    <s v="Transport du jour E4/3jours"/>
    <x v="1"/>
    <x v="1"/>
    <n v="6000"/>
    <s v="E4"/>
    <x v="0"/>
  </r>
  <r>
    <d v="2017-08-17T00:00:00"/>
    <s v="Achat 02 valises de voyages/par charlotte/France"/>
    <x v="8"/>
    <x v="3"/>
    <n v="173272"/>
    <s v="Charlotte"/>
    <x v="0"/>
  </r>
  <r>
    <d v="2017-08-17T00:00:00"/>
    <s v="Epicerie Bureau/Pause Café"/>
    <x v="5"/>
    <x v="0"/>
    <n v="32437"/>
    <s v="Charlotte"/>
    <x v="0"/>
  </r>
  <r>
    <d v="2017-08-18T00:00:00"/>
    <s v="Transport Charlotte-Aéroport-Bureau/Retour de voyage France"/>
    <x v="1"/>
    <x v="3"/>
    <n v="10000"/>
    <s v="Charlotte"/>
    <x v="0"/>
  </r>
  <r>
    <d v="2017-08-21T00:00:00"/>
    <s v="Achat statuettes/E4"/>
    <x v="3"/>
    <x v="1"/>
    <n v="12000"/>
    <s v="E4"/>
    <x v="0"/>
  </r>
  <r>
    <d v="2017-08-21T00:00:00"/>
    <s v="Transport -Taxi -pour achat objet d'art"/>
    <x v="1"/>
    <x v="1"/>
    <n v="2000"/>
    <s v="E4"/>
    <x v="0"/>
  </r>
  <r>
    <d v="2017-08-21T00:00:00"/>
    <s v="Transport semaine E4/5jours"/>
    <x v="1"/>
    <x v="1"/>
    <n v="10000"/>
    <s v="E4"/>
    <x v="0"/>
  </r>
  <r>
    <d v="2017-08-21T00:00:00"/>
    <s v="Transport E5-Transport-bureau-ville"/>
    <x v="1"/>
    <x v="1"/>
    <n v="2500"/>
    <s v="E5"/>
    <x v="0"/>
  </r>
  <r>
    <d v="2017-08-21T00:00:00"/>
    <s v="Transport E5-Transport-ville-bureau"/>
    <x v="1"/>
    <x v="1"/>
    <n v="2500"/>
    <s v="E5"/>
    <x v="0"/>
  </r>
  <r>
    <d v="2017-08-21T00:00:00"/>
    <s v="Achat tableau d'art/E4"/>
    <x v="3"/>
    <x v="1"/>
    <n v="35000"/>
    <s v="E4"/>
    <x v="0"/>
  </r>
  <r>
    <d v="2017-08-21T00:00:00"/>
    <s v="Transport Maktar/bureau-ville-bureau"/>
    <x v="1"/>
    <x v="2"/>
    <n v="5000"/>
    <s v="Maktar"/>
    <x v="0"/>
  </r>
  <r>
    <d v="2017-08-22T00:00:00"/>
    <s v="Transport-Cécile/bureau-su-bureau"/>
    <x v="1"/>
    <x v="3"/>
    <n v="4000"/>
    <s v="Cécile"/>
    <x v="0"/>
  </r>
  <r>
    <d v="2017-08-22T00:00:00"/>
    <s v="Transport Maktar/bureau-banque-bureau"/>
    <x v="1"/>
    <x v="2"/>
    <n v="2000"/>
    <s v="Maktar"/>
    <x v="0"/>
  </r>
  <r>
    <d v="2017-08-22T00:00:00"/>
    <s v="Achat de 12 cartes de  crédit "/>
    <x v="7"/>
    <x v="4"/>
    <n v="12000"/>
    <s v="Maktar"/>
    <x v="0"/>
  </r>
  <r>
    <d v="2017-08-22T00:00:00"/>
    <s v="Transport Bassirou et Aly"/>
    <x v="1"/>
    <x v="4"/>
    <n v="2000"/>
    <s v="Bassirou"/>
    <x v="0"/>
  </r>
  <r>
    <d v="2017-08-22T00:00:00"/>
    <s v="Transport -Mohamed Diédhiou/Juriste Prestataires"/>
    <x v="1"/>
    <x v="4"/>
    <n v="10000"/>
    <s v="Mohamed"/>
    <x v="0"/>
  </r>
  <r>
    <d v="2017-08-22T00:00:00"/>
    <s v="Transport  E4-commissariat-soumbé-comm-bureau-maison"/>
    <x v="1"/>
    <x v="4"/>
    <n v="7000"/>
    <s v="E4"/>
    <x v="0"/>
  </r>
  <r>
    <d v="2017-08-22T00:00:00"/>
    <s v="Achat repas et des raffraichissement /E4"/>
    <x v="3"/>
    <x v="4"/>
    <n v="8000"/>
    <s v="E4"/>
    <x v="0"/>
  </r>
  <r>
    <d v="2017-08-22T00:00:00"/>
    <s v="Achat 03 bouteilles d'eau GM"/>
    <x v="4"/>
    <x v="4"/>
    <n v="1200"/>
    <s v="Maktar"/>
    <x v="0"/>
  </r>
  <r>
    <d v="2017-08-22T00:00:00"/>
    <s v="Achat 06 sandwichs"/>
    <x v="9"/>
    <x v="4"/>
    <n v="6000"/>
    <s v="Maktar"/>
    <x v="0"/>
  </r>
  <r>
    <d v="2017-08-22T00:00:00"/>
    <s v="Transport Global E5 /Invest.keur Massar-lac rose"/>
    <x v="1"/>
    <x v="1"/>
    <n v="8000"/>
    <s v="E5"/>
    <x v="0"/>
  </r>
  <r>
    <d v="2017-08-22T00:00:00"/>
    <s v="Achat Repas  et Raffraichissements/E5"/>
    <x v="3"/>
    <x v="1"/>
    <n v="2000"/>
    <s v="E5"/>
    <x v="0"/>
  </r>
  <r>
    <d v="2017-08-22T00:00:00"/>
    <s v="Transport Maktar/commissarit-dieupeul-parcelle assainie"/>
    <x v="1"/>
    <x v="4"/>
    <n v="2500"/>
    <s v="Maktar"/>
    <x v="0"/>
  </r>
  <r>
    <d v="2017-08-22T00:00:00"/>
    <s v="Transport E6-Bureau-Soumbédioune-Colobane"/>
    <x v="1"/>
    <x v="4"/>
    <n v="3500"/>
    <s v="E6"/>
    <x v="0"/>
  </r>
  <r>
    <d v="2017-08-22T00:00:00"/>
    <s v="Prime de Panier E6-1/2 journée "/>
    <x v="4"/>
    <x v="4"/>
    <n v="2500"/>
    <s v="E6"/>
    <x v="0"/>
  </r>
  <r>
    <d v="2017-08-22T00:00:00"/>
    <s v="Transport E6-Colobane-Soumbédioune"/>
    <x v="1"/>
    <x v="4"/>
    <n v="1500"/>
    <s v="E6"/>
    <x v="0"/>
  </r>
  <r>
    <d v="2017-08-22T00:00:00"/>
    <s v="Transport policier "/>
    <x v="1"/>
    <x v="4"/>
    <n v="3000"/>
    <s v="Cécile"/>
    <x v="0"/>
  </r>
  <r>
    <d v="2017-08-22T00:00:00"/>
    <s v="Achat repas et Raffraichissement"/>
    <x v="3"/>
    <x v="4"/>
    <n v="5000"/>
    <s v="Charlotte"/>
    <x v="0"/>
  </r>
  <r>
    <d v="2017-08-22T00:00:00"/>
    <s v="Achat  bouteilles d'eau kiréne GM"/>
    <x v="4"/>
    <x v="4"/>
    <n v="4000"/>
    <s v="Charlotte"/>
    <x v="0"/>
  </r>
  <r>
    <d v="2017-08-22T00:00:00"/>
    <s v="Achat Carburant pour véhicule loué"/>
    <x v="1"/>
    <x v="4"/>
    <n v="20000"/>
    <s v="Cécile"/>
    <x v="0"/>
  </r>
  <r>
    <d v="2017-08-22T00:00:00"/>
    <s v="Location 02 Voitures Pr Opé /1jours"/>
    <x v="1"/>
    <x v="4"/>
    <n v="70000"/>
    <s v="Cécile"/>
    <x v="0"/>
  </r>
  <r>
    <d v="2017-08-22T00:00:00"/>
    <s v="Transport Aller-Retour/Pour chercher Véhicule de Location"/>
    <x v="1"/>
    <x v="4"/>
    <n v="5000"/>
    <s v="Cécile"/>
    <x v="0"/>
  </r>
  <r>
    <d v="2017-08-23T00:00:00"/>
    <s v="Transport-Bassirou/ Dieupeul-Commissariat"/>
    <x v="1"/>
    <x v="4"/>
    <n v="2000"/>
    <s v="Bassirou"/>
    <x v="0"/>
  </r>
  <r>
    <d v="2017-08-23T00:00:00"/>
    <s v="Transport Maktar/parcelle assainie-Commissariat"/>
    <x v="1"/>
    <x v="4"/>
    <n v="2500"/>
    <s v="Maktar"/>
    <x v="0"/>
  </r>
  <r>
    <d v="2017-08-23T00:00:00"/>
    <s v="Prime de Panier/Bassirou-Juriste"/>
    <x v="4"/>
    <x v="4"/>
    <n v="5000"/>
    <s v="Bassirou"/>
    <x v="0"/>
  </r>
  <r>
    <d v="2017-08-23T00:00:00"/>
    <s v="Repas Mohamed/Juriste Extérieur"/>
    <x v="4"/>
    <x v="4"/>
    <n v="1000"/>
    <s v="Mohamed"/>
    <x v="0"/>
  </r>
  <r>
    <d v="2017-08-23T00:00:00"/>
    <s v="Achat 06 bouteilles d'eau PM"/>
    <x v="4"/>
    <x v="4"/>
    <n v="1500"/>
    <s v="Maktar"/>
    <x v="0"/>
  </r>
  <r>
    <d v="2017-08-23T00:00:00"/>
    <s v="Transport Maktar/-Commissariat-Bureau"/>
    <x v="1"/>
    <x v="4"/>
    <n v="2000"/>
    <s v="Maktar"/>
    <x v="0"/>
  </r>
  <r>
    <d v="2017-08-23T00:00:00"/>
    <s v="Transport -Mohamed Diédhiou/Juriste Prestataires"/>
    <x v="1"/>
    <x v="4"/>
    <n v="5000"/>
    <s v="Mohamed"/>
    <x v="0"/>
  </r>
  <r>
    <d v="2017-08-23T00:00:00"/>
    <s v="Transport-Bassirou/ Bureau-Commissariat-"/>
    <x v="1"/>
    <x v="4"/>
    <n v="2000"/>
    <s v="Bassirou"/>
    <x v="0"/>
  </r>
  <r>
    <d v="2017-08-23T00:00:00"/>
    <s v="Achat 02sandwichs"/>
    <x v="4"/>
    <x v="4"/>
    <n v="3000"/>
    <s v="Maktar"/>
    <x v="0"/>
  </r>
  <r>
    <d v="2017-08-23T00:00:00"/>
    <s v="Achat 02 bouteilles d'eau PM"/>
    <x v="4"/>
    <x v="4"/>
    <n v="500"/>
    <s v="Maktar"/>
    <x v="0"/>
  </r>
  <r>
    <d v="2017-08-23T00:00:00"/>
    <s v="Transport-Bassirou/ Commissariat-Dieupeul"/>
    <x v="1"/>
    <x v="4"/>
    <n v="2000"/>
    <s v="Bassirou"/>
    <x v="0"/>
  </r>
  <r>
    <d v="2017-08-23T00:00:00"/>
    <s v="Transport Maktar/Bureau-parcelle assainie"/>
    <x v="1"/>
    <x v="4"/>
    <n v="2000"/>
    <s v="Maktar"/>
    <x v="0"/>
  </r>
  <r>
    <d v="2017-08-23T00:00:00"/>
    <s v="Achat  bouteilles d'eau PM"/>
    <x v="4"/>
    <x v="4"/>
    <n v="3000"/>
    <s v="Maktar"/>
    <x v="0"/>
  </r>
  <r>
    <d v="2017-08-23T00:00:00"/>
    <s v="Bonus Opération/AbbA Sonko"/>
    <x v="10"/>
    <x v="4"/>
    <n v="90000"/>
    <s v="Cécile"/>
    <x v="0"/>
  </r>
  <r>
    <d v="2017-08-23T00:00:00"/>
    <s v="Bonus Opération/SOW Modou"/>
    <x v="10"/>
    <x v="4"/>
    <n v="60000"/>
    <s v="Cécile"/>
    <x v="0"/>
  </r>
  <r>
    <d v="2017-08-23T00:00:00"/>
    <s v="Bonus policier 12 policier"/>
    <x v="10"/>
    <x v="4"/>
    <n v="280000"/>
    <s v="Cécile"/>
    <x v="0"/>
  </r>
  <r>
    <d v="2017-08-24T00:00:00"/>
    <s v="Transport Maktar/-Parcelle Assainie-Commissariat"/>
    <x v="1"/>
    <x v="4"/>
    <n v="3000"/>
    <s v="Maktar"/>
    <x v="0"/>
  </r>
  <r>
    <d v="2017-08-24T00:00:00"/>
    <s v="Petit Déjeuner-Kanté et Diop"/>
    <x v="4"/>
    <x v="4"/>
    <n v="1700"/>
    <s v="Maktar"/>
    <x v="0"/>
  </r>
  <r>
    <d v="2017-08-24T00:00:00"/>
    <s v="Transport-Bassirou/ -Dieupeul-Tribunal"/>
    <x v="1"/>
    <x v="4"/>
    <n v="2000"/>
    <s v="Bassirou"/>
    <x v="0"/>
  </r>
  <r>
    <d v="2017-08-24T00:00:00"/>
    <s v="Transport Maktar/commissarit-Tribunal"/>
    <x v="1"/>
    <x v="4"/>
    <n v="800"/>
    <s v="Maktar"/>
    <x v="0"/>
  </r>
  <r>
    <d v="2017-08-24T00:00:00"/>
    <s v="Prime de Panier/Bassirou-Juriste"/>
    <x v="4"/>
    <x v="4"/>
    <n v="5000"/>
    <s v="Bassirou"/>
    <x v="0"/>
  </r>
  <r>
    <d v="2017-08-24T00:00:00"/>
    <s v="Prime de Panier/Maktar-Juriste"/>
    <x v="4"/>
    <x v="4"/>
    <n v="5000"/>
    <s v="Maktar"/>
    <x v="0"/>
  </r>
  <r>
    <d v="2017-08-24T00:00:00"/>
    <s v="Transport Maktar/Tribunal-Dieupeul-Parcelle Assainies"/>
    <x v="1"/>
    <x v="4"/>
    <n v="3000"/>
    <s v="Maktar"/>
    <x v="0"/>
  </r>
  <r>
    <d v="2017-08-24T00:00:00"/>
    <s v="Achat Divers Journaux"/>
    <x v="10"/>
    <x v="5"/>
    <n v="300"/>
    <s v="Maktar"/>
    <x v="0"/>
  </r>
  <r>
    <d v="2017-08-24T00:00:00"/>
    <s v="Transport Cécile-bureau-su-bureau"/>
    <x v="1"/>
    <x v="4"/>
    <n v="4000"/>
    <s v="Cécile"/>
    <x v="0"/>
  </r>
  <r>
    <d v="2017-08-24T00:00:00"/>
    <s v="Transport E6/malade-Bureau-Hopital-Maison"/>
    <x v="1"/>
    <x v="0"/>
    <n v="8000"/>
    <s v="E6"/>
    <x v="0"/>
  </r>
  <r>
    <d v="2017-08-24T00:00:00"/>
    <s v="Achat Ordonnance/pour soins E6"/>
    <x v="11"/>
    <x v="6"/>
    <n v="4118"/>
    <s v="E6"/>
    <x v="0"/>
  </r>
  <r>
    <d v="2017-08-24T00:00:00"/>
    <s v="Bonus E6/Opé"/>
    <x v="10"/>
    <x v="4"/>
    <n v="50000"/>
    <s v="E6"/>
    <x v="0"/>
  </r>
  <r>
    <d v="2017-08-24T00:00:00"/>
    <s v="Transport E4-Buro-Pikine-Bureau"/>
    <x v="1"/>
    <x v="4"/>
    <n v="7000"/>
    <s v="E4"/>
    <x v="0"/>
  </r>
  <r>
    <d v="2017-08-25T00:00:00"/>
    <s v="Transport E4-Buro-maison-marché kermel-marché tiléne-maison"/>
    <x v="1"/>
    <x v="1"/>
    <n v="3500"/>
    <s v="E4"/>
    <x v="0"/>
  </r>
  <r>
    <d v="2017-08-25T00:00:00"/>
    <s v="Achat Repas  et Raffraichissements/E4"/>
    <x v="3"/>
    <x v="1"/>
    <n v="8000"/>
    <s v="E4"/>
    <x v="0"/>
  </r>
  <r>
    <d v="2017-08-25T00:00:00"/>
    <s v="Transport Global E4 /Invest.Dakar et environnant"/>
    <x v="1"/>
    <x v="1"/>
    <n v="5000"/>
    <s v="E4"/>
    <x v="0"/>
  </r>
  <r>
    <d v="2017-08-25T00:00:00"/>
    <s v="Transport Maktar/Tribunal-Bureau"/>
    <x v="1"/>
    <x v="4"/>
    <n v="2000"/>
    <s v="Maktar"/>
    <x v="0"/>
  </r>
  <r>
    <d v="2017-08-25T00:00:00"/>
    <s v="Transport -Mohamed Diédhiou/Juriste Prestataires"/>
    <x v="1"/>
    <x v="4"/>
    <n v="5000"/>
    <s v="Mohamed"/>
    <x v="0"/>
  </r>
  <r>
    <d v="2017-08-25T00:00:00"/>
    <s v="Transport Maktar/Bureau-DEEF-Bureau"/>
    <x v="1"/>
    <x v="4"/>
    <n v="2000"/>
    <s v="Maktar"/>
    <x v="0"/>
  </r>
  <r>
    <d v="2017-08-25T00:00:00"/>
    <s v="Transport-Bassirou/ -Dieupeul-Tribunal"/>
    <x v="1"/>
    <x v="4"/>
    <n v="2000"/>
    <s v="Bassirou"/>
    <x v="0"/>
  </r>
  <r>
    <d v="2017-08-25T00:00:00"/>
    <s v="Transport Maktar/Parcelle Assainies-Tribunal"/>
    <x v="1"/>
    <x v="4"/>
    <n v="2500"/>
    <s v="Maktar"/>
    <x v="0"/>
  </r>
  <r>
    <d v="2017-08-25T00:00:00"/>
    <s v="Transport-Bureau-su Bureau-Cécile"/>
    <x v="1"/>
    <x v="4"/>
    <n v="5000"/>
    <s v="Cécile"/>
    <x v="0"/>
  </r>
  <r>
    <d v="2017-08-25T00:00:00"/>
    <s v="Acompte /Honoraire Maitre CISSE"/>
    <x v="12"/>
    <x v="2"/>
    <n v="150000"/>
    <s v="SGBS"/>
    <x v="0"/>
  </r>
  <r>
    <d v="2017-08-25T00:00:00"/>
    <s v="Achat plusieurs objets touristique/E4"/>
    <x v="3"/>
    <x v="1"/>
    <n v="25000"/>
    <s v="E4"/>
    <x v="0"/>
  </r>
  <r>
    <d v="2017-08-26T00:00:00"/>
    <s v="Transport-Bureau-su-ville-ville-su-Cécile"/>
    <x v="1"/>
    <x v="4"/>
    <n v="4000"/>
    <s v="Cécile"/>
    <x v="0"/>
  </r>
  <r>
    <d v="2017-08-26T00:00:00"/>
    <s v="Transport-su- Bureau-Cécile"/>
    <x v="1"/>
    <x v="4"/>
    <n v="2500"/>
    <s v="Cécile"/>
    <x v="0"/>
  </r>
  <r>
    <d v="2017-08-26T00:00:00"/>
    <s v="Transport Maktar/Bureau -Dieupeul-Parcelle Assainie"/>
    <x v="1"/>
    <x v="4"/>
    <n v="2000"/>
    <s v="Maktar"/>
    <x v="0"/>
  </r>
  <r>
    <d v="2017-08-26T00:00:00"/>
    <s v="Transport-Bassirou/ -Bureau-Dieupeul"/>
    <x v="1"/>
    <x v="4"/>
    <n v="2000"/>
    <s v="Bassirou"/>
    <x v="0"/>
  </r>
  <r>
    <d v="2017-08-27T00:00:00"/>
    <s v="Transport-Bureau-su-ville-bureau-Cécile"/>
    <x v="1"/>
    <x v="4"/>
    <n v="6000"/>
    <s v="Cécile"/>
    <x v="0"/>
  </r>
  <r>
    <d v="2017-08-27T00:00:00"/>
    <s v="Transport-bureau-DEEF-Ville-bureau-cécile"/>
    <x v="1"/>
    <x v="4"/>
    <n v="5000"/>
    <s v="Cécile"/>
    <x v="0"/>
  </r>
  <r>
    <d v="2017-08-27T00:00:00"/>
    <s v="Bonus policier 03 policiers"/>
    <x v="10"/>
    <x v="4"/>
    <n v="60000"/>
    <s v="Cécile"/>
    <x v="0"/>
  </r>
  <r>
    <d v="2017-08-27T00:00:00"/>
    <s v="Transport /investigation/de 02 policiers "/>
    <x v="1"/>
    <x v="1"/>
    <n v="10000"/>
    <s v="E4"/>
    <x v="0"/>
  </r>
  <r>
    <d v="2017-08-27T00:00:00"/>
    <s v="Transport -Mohamed Diédhiou/Juriste Prestataires"/>
    <x v="1"/>
    <x v="4"/>
    <n v="5000"/>
    <s v="Mohamed"/>
    <x v="0"/>
  </r>
  <r>
    <d v="2017-08-27T00:00:00"/>
    <s v="Location 01 Voitures Pr Opé /1jours"/>
    <x v="1"/>
    <x v="4"/>
    <n v="40000"/>
    <s v="Cécile"/>
    <x v="0"/>
  </r>
  <r>
    <d v="2017-08-27T00:00:00"/>
    <s v="Bonus Média"/>
    <x v="10"/>
    <x v="5"/>
    <n v="206000"/>
    <s v="Cécile"/>
    <x v="0"/>
  </r>
  <r>
    <d v="2017-08-28T00:00:00"/>
    <s v="Transport-bureau-su-bureau-cécile"/>
    <x v="1"/>
    <x v="4"/>
    <n v="4500"/>
    <s v="Cécile"/>
    <x v="0"/>
  </r>
  <r>
    <d v="2017-08-28T00:00:00"/>
    <s v="Transport-bureau-Avocat-bureau-cécile"/>
    <x v="1"/>
    <x v="4"/>
    <n v="5000"/>
    <s v="Cécile"/>
    <x v="0"/>
  </r>
  <r>
    <d v="2017-08-28T00:00:00"/>
    <s v="Achat de 05 carnets de recu de paiement"/>
    <x v="5"/>
    <x v="0"/>
    <n v="5000"/>
    <s v="Michel"/>
    <x v="0"/>
  </r>
  <r>
    <d v="2017-08-28T00:00:00"/>
    <s v="Transport Charlotte-Bureau-Tribunal-Bureau"/>
    <x v="1"/>
    <x v="3"/>
    <n v="4000"/>
    <s v="Charlotte"/>
    <x v="0"/>
  </r>
  <r>
    <d v="2017-08-28T00:00:00"/>
    <s v="Transport-Bassirou/ -Tribunal-Bureau"/>
    <x v="1"/>
    <x v="4"/>
    <n v="2000"/>
    <s v="Bassirou"/>
    <x v="0"/>
  </r>
  <r>
    <d v="2017-08-28T00:00:00"/>
    <s v="Transport semaine E4/5jours"/>
    <x v="1"/>
    <x v="1"/>
    <n v="10000"/>
    <s v="E4"/>
    <x v="0"/>
  </r>
  <r>
    <d v="2017-08-28T00:00:00"/>
    <s v="Transport -Bureau-ville-bureau/E4"/>
    <x v="1"/>
    <x v="1"/>
    <n v="5500"/>
    <s v="E5"/>
    <x v="0"/>
  </r>
  <r>
    <d v="2017-08-28T00:00:00"/>
    <s v="Transport -Bureau-ville-bureau/E5"/>
    <x v="1"/>
    <x v="1"/>
    <n v="4000"/>
    <s v="E4"/>
    <x v="0"/>
  </r>
  <r>
    <d v="2017-08-28T00:00:00"/>
    <s v="Transport Charlotte-Bureau-Banque-Bureau"/>
    <x v="1"/>
    <x v="3"/>
    <n v="5000"/>
    <s v="Charlotte"/>
    <x v="0"/>
  </r>
  <r>
    <d v="2017-08-29T00:00:00"/>
    <s v="Transport-Bureau -Hopital/Aller/Retour-Cécile"/>
    <x v="1"/>
    <x v="3"/>
    <n v="10000"/>
    <s v="Cécile"/>
    <x v="0"/>
  </r>
  <r>
    <d v="2017-08-29T00:00:00"/>
    <s v="Salaire Cécile/Aout 17 en espéce"/>
    <x v="11"/>
    <x v="3"/>
    <n v="610000"/>
    <s v="Cécile"/>
    <x v="0"/>
  </r>
  <r>
    <d v="2017-08-29T00:00:00"/>
    <s v="Bonus logement cécile Aout 17"/>
    <x v="10"/>
    <x v="3"/>
    <n v="500000"/>
    <s v="Cécile"/>
    <x v="0"/>
  </r>
  <r>
    <d v="2017-08-29T00:00:00"/>
    <s v="Salaire Charlotte/Aout 17 payé en espéce"/>
    <x v="13"/>
    <x v="3"/>
    <n v="80000"/>
    <s v="Charlotte"/>
    <x v="0"/>
  </r>
  <r>
    <d v="2017-08-29T00:00:00"/>
    <s v="Complément salaire Charlotte par Chéque"/>
    <x v="11"/>
    <x v="3"/>
    <n v="610000"/>
    <s v="SGBS"/>
    <x v="0"/>
  </r>
  <r>
    <d v="2017-08-29T00:00:00"/>
    <s v="Bonus logement Charlotte Aout 17"/>
    <x v="10"/>
    <x v="3"/>
    <n v="400000"/>
    <s v="Charlotte"/>
    <x v="0"/>
  </r>
  <r>
    <d v="2017-08-29T00:00:00"/>
    <s v="Salaire Michel Aout 17 payé en éspéces"/>
    <x v="11"/>
    <x v="0"/>
    <n v="280000"/>
    <s v="Michel"/>
    <x v="0"/>
  </r>
  <r>
    <d v="2017-08-29T00:00:00"/>
    <s v="Bonus Michel Aout 17"/>
    <x v="10"/>
    <x v="0"/>
    <n v="20000"/>
    <s v="Michel"/>
    <x v="0"/>
  </r>
  <r>
    <d v="2017-08-29T00:00:00"/>
    <s v="Indemnite de stage-Bassirou/Juriste-Aout 17"/>
    <x v="13"/>
    <x v="2"/>
    <n v="92893"/>
    <s v="Bassirou"/>
    <x v="0"/>
  </r>
  <r>
    <d v="2017-08-29T00:00:00"/>
    <s v="bonus proposé/Indemnité de stage-Bassirou"/>
    <x v="10"/>
    <x v="2"/>
    <n v="7100"/>
    <s v="Bassirou"/>
    <x v="0"/>
  </r>
  <r>
    <d v="2017-08-29T00:00:00"/>
    <s v="Indemnite de stage-Papa Mactar /Juriste-Aout 17"/>
    <x v="13"/>
    <x v="2"/>
    <n v="92893"/>
    <s v="Papa Maktar"/>
    <x v="0"/>
  </r>
  <r>
    <d v="2017-08-29T00:00:00"/>
    <s v="bonus proposé/Indemnité de stage-Papa mactar"/>
    <x v="10"/>
    <x v="2"/>
    <n v="7100"/>
    <s v="Papa Maktar"/>
    <x v="0"/>
  </r>
  <r>
    <d v="2017-08-29T00:00:00"/>
    <s v="Indemnite de stage-E5 -Aout 17"/>
    <x v="13"/>
    <x v="1"/>
    <n v="82803"/>
    <s v="E5"/>
    <x v="0"/>
  </r>
  <r>
    <d v="2017-08-29T00:00:00"/>
    <s v="bonus proposé/Indemnité de stage-E5"/>
    <x v="10"/>
    <x v="1"/>
    <n v="7290"/>
    <s v="E5"/>
    <x v="0"/>
  </r>
  <r>
    <d v="2017-08-29T00:00:00"/>
    <s v="Indemnite de stage-E6 -Aout 17"/>
    <x v="13"/>
    <x v="1"/>
    <n v="82803"/>
    <s v="E6"/>
    <x v="0"/>
  </r>
  <r>
    <d v="2017-08-29T00:00:00"/>
    <s v="bonus proposé/Indemnité de stage-E6"/>
    <x v="10"/>
    <x v="1"/>
    <n v="7290"/>
    <s v="E6"/>
    <x v="0"/>
  </r>
  <r>
    <d v="2017-08-29T00:00:00"/>
    <s v="Prestation E4 Aout 17"/>
    <x v="14"/>
    <x v="1"/>
    <n v="90000"/>
    <s v="E4"/>
    <x v="0"/>
  </r>
  <r>
    <d v="2017-08-29T00:00:00"/>
    <s v="Transport-Bassirou et Maktar-PA-Tribunal-Derkhlé-tribunal-commissariat-buro"/>
    <x v="1"/>
    <x v="2"/>
    <n v="8000"/>
    <s v="Maktar"/>
    <x v="0"/>
  </r>
  <r>
    <d v="2017-08-29T00:00:00"/>
    <s v="Achat épicerie bureau"/>
    <x v="5"/>
    <x v="0"/>
    <n v="10000"/>
    <s v="Michel"/>
    <x v="0"/>
  </r>
  <r>
    <d v="2017-08-30T00:00:00"/>
    <s v="Transport Michel-maison-orange-agence de loct° Charlotte-Assurance-bureau"/>
    <x v="1"/>
    <x v="0"/>
    <n v="8000"/>
    <s v="Michel"/>
    <x v="0"/>
  </r>
  <r>
    <d v="2017-08-30T00:00:00"/>
    <s v="Prestation Juriste Extérieur  Mohamed Diédhiou/Opération"/>
    <x v="14"/>
    <x v="2"/>
    <n v="200000"/>
    <s v="SGBS"/>
    <x v="0"/>
  </r>
  <r>
    <d v="2017-08-30T00:00:00"/>
    <s v="Complément Honoraire Maitre Cissé"/>
    <x v="12"/>
    <x v="2"/>
    <n v="350000"/>
    <s v="SGBS"/>
    <x v="0"/>
  </r>
  <r>
    <d v="2017-08-30T00:00:00"/>
    <s v="Transport-bureau-ville-ville-bureau-cécile"/>
    <x v="1"/>
    <x v="4"/>
    <n v="5000"/>
    <s v="Cécile"/>
    <x v="0"/>
  </r>
  <r>
    <d v="2017-08-30T00:00:00"/>
    <s v="Internet Bureau"/>
    <x v="6"/>
    <x v="0"/>
    <n v="64300"/>
    <s v="Michel"/>
    <x v="0"/>
  </r>
  <r>
    <d v="2017-08-30T00:00:00"/>
    <s v="Achat de 10 packs d'eau de 6 bouteille"/>
    <x v="5"/>
    <x v="0"/>
    <n v="18000"/>
    <s v="Michel"/>
    <x v="0"/>
  </r>
  <r>
    <d v="2017-08-30T00:00:00"/>
    <s v="Seeddo 2iéme quinzaine Aout 2017"/>
    <x v="7"/>
    <x v="0"/>
    <n v="225000"/>
    <s v="Michel"/>
    <x v="0"/>
  </r>
  <r>
    <d v="2017-08-31T00:00:00"/>
    <s v="Transport Michel-maison-sgbs-Ass CNART-Agence de Locat° Cécile-bureau"/>
    <x v="1"/>
    <x v="0"/>
    <n v="5000"/>
    <s v="Michel"/>
    <x v="0"/>
  </r>
  <r>
    <d v="2017-08-31T00:00:00"/>
    <s v="Loyer bureau sept 17 /Payé a l'avance"/>
    <x v="15"/>
    <x v="0"/>
    <n v="350000"/>
    <s v="SGBS"/>
    <x v="0"/>
  </r>
  <r>
    <d v="2017-08-31T00:00:00"/>
    <s v="Prestation sur Loyer bureau sept 17 Payé a l'avance"/>
    <x v="15"/>
    <x v="0"/>
    <n v="100000"/>
    <s v="SGBS"/>
    <x v="0"/>
  </r>
  <r>
    <m/>
    <m/>
    <x v="16"/>
    <x v="7"/>
    <m/>
    <m/>
    <x v="1"/>
  </r>
  <r>
    <m/>
    <m/>
    <x v="16"/>
    <x v="7"/>
    <m/>
    <m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2">
  <r>
    <d v="2017-08-02T00:00:00"/>
    <s v="Frais transfert wari E4 et E5/Complément Budget/Invest."/>
    <s v="Transfer fees"/>
    <s v="Office"/>
    <n v="3200"/>
    <x v="0"/>
    <s v="BONDERMAN 7"/>
    <s v="02/07/SALF06F01"/>
    <s v="oui"/>
  </r>
  <r>
    <d v="2017-08-02T00:00:00"/>
    <s v="Transport Michel -SGBS-bureau"/>
    <s v="Transport"/>
    <s v="Office"/>
    <n v="1000"/>
    <x v="0"/>
    <s v="BONDERMAN 7"/>
    <s v="02/07/SALF06FAH"/>
    <s v="AH"/>
  </r>
  <r>
    <d v="2017-08-02T00:00:00"/>
    <s v="Transport MICHEL Semaine /5 jours"/>
    <s v="Transport"/>
    <s v="Office"/>
    <n v="12500"/>
    <x v="0"/>
    <s v="BONDERMAN 7"/>
    <s v="02/07/SALF06FAH"/>
    <s v="AH"/>
  </r>
  <r>
    <d v="2017-08-02T00:00:00"/>
    <s v="Frais Edition Extrait Compte "/>
    <s v="Bank charges"/>
    <s v="Office"/>
    <n v="2925"/>
    <x v="1"/>
    <s v="BONDERMAN 7"/>
    <s v="02/07/SALF06F02"/>
    <s v="oui"/>
  </r>
  <r>
    <d v="2017-08-03T00:00:00"/>
    <s v="Transport Michel -bureau-Agence de Location CNART"/>
    <s v="Transport"/>
    <s v="Office"/>
    <n v="1000"/>
    <x v="0"/>
    <s v="BONDERMAN 7"/>
    <s v="02/07/SALF06FAH"/>
    <s v="AH"/>
  </r>
  <r>
    <d v="2017-08-04T00:00:00"/>
    <s v="Transport Global E4 /Invest.Touba-Kaolack"/>
    <s v="Transport"/>
    <s v="Investigations"/>
    <n v="45500"/>
    <x v="2"/>
    <s v="BONDERMAN 7"/>
    <s v="04/07/SALF08FAH"/>
    <s v="AH"/>
  </r>
  <r>
    <d v="2017-08-04T00:00:00"/>
    <s v="Achat Repas  et Raffraichissements/E4"/>
    <s v="Trust building"/>
    <s v="Investigations"/>
    <n v="10000"/>
    <x v="2"/>
    <s v="BONDERMAN 7"/>
    <s v="04/07/SALF08FAH"/>
    <s v="AH"/>
  </r>
  <r>
    <d v="2017-08-04T00:00:00"/>
    <s v="Prime de Panier E4/"/>
    <s v="Travel subsistence"/>
    <s v="Investigations"/>
    <n v="15000"/>
    <x v="2"/>
    <s v="BONDERMAN 7"/>
    <s v="04/07/SALF08FAH"/>
    <s v="AH"/>
  </r>
  <r>
    <d v="2017-08-04T00:00:00"/>
    <s v="Frais Hebergement Hotel/02 nuités/E4"/>
    <s v="Travel subsistence"/>
    <s v="Investigations"/>
    <n v="34000"/>
    <x v="2"/>
    <s v="BONDERMAN 7"/>
    <s v="04/07/SALF08F02"/>
    <s v="oui"/>
  </r>
  <r>
    <d v="2017-08-04T00:00:00"/>
    <s v="Transport Global E5 /Invest.Touba-Kaolack"/>
    <s v="Transport"/>
    <s v="Investigations"/>
    <n v="45500"/>
    <x v="3"/>
    <s v="BONDERMAN 7"/>
    <s v="04/07/SALF13FAH"/>
    <s v="AH"/>
  </r>
  <r>
    <d v="2017-08-04T00:00:00"/>
    <s v="Achat Repas  et Raffraichissements/E5"/>
    <s v="Trust building"/>
    <s v="Investigations"/>
    <n v="10000"/>
    <x v="3"/>
    <s v="BONDERMAN 7"/>
    <s v="04/07/SALF13FAH"/>
    <s v="AH"/>
  </r>
  <r>
    <d v="2017-08-04T00:00:00"/>
    <s v="Prime de Panier E5/ "/>
    <s v="Travel subsistence"/>
    <s v="Investigations"/>
    <n v="10000"/>
    <x v="3"/>
    <s v="BONDERMAN 7"/>
    <s v="04/07/SALF13FAH"/>
    <s v="AH"/>
  </r>
  <r>
    <d v="2017-08-04T00:00:00"/>
    <s v="photocopie noir et blanc+coule+ Reluire et confection documents"/>
    <s v="Office Materials"/>
    <s v="Office"/>
    <n v="38250"/>
    <x v="4"/>
    <s v="BONDERMAN 7"/>
    <s v="04/07/SALF14F03"/>
    <s v="oui"/>
  </r>
  <r>
    <d v="2017-08-04T00:00:00"/>
    <s v="Transport Bassirou et Maktar/ divers déplacement ville"/>
    <s v="Transport"/>
    <s v="Legal"/>
    <n v="8000"/>
    <x v="4"/>
    <s v="BONDERMAN 7"/>
    <s v="04/07/SALF14FAH"/>
    <s v="AH"/>
  </r>
  <r>
    <d v="2017-08-04T00:00:00"/>
    <s v="Transport Michel -Bureau-SGBS-bureau"/>
    <s v="Transport"/>
    <s v="Office"/>
    <n v="2000"/>
    <x v="0"/>
    <s v="BONDERMAN 7"/>
    <s v="04/07/SALF06FAH"/>
    <s v="AH"/>
  </r>
  <r>
    <d v="2017-08-04T00:00:00"/>
    <s v="Transport du jour E4"/>
    <s v="Transport"/>
    <s v="Investigations"/>
    <n v="2000"/>
    <x v="2"/>
    <s v="BONDERMAN 7"/>
    <s v="04/07/SALF08FAH"/>
    <s v="AH"/>
  </r>
  <r>
    <d v="2017-08-07T00:00:00"/>
    <s v="Transport Maktar/Parcelle assainie-Tribunal"/>
    <s v="Transport"/>
    <s v="Legal"/>
    <n v="2000"/>
    <x v="5"/>
    <s v="BONDERMAN 7"/>
    <s v="07/08/SALF13FAH"/>
    <s v="AH"/>
  </r>
  <r>
    <d v="2017-08-07T00:00:00"/>
    <s v="Transport Bassirou/Derkhlé-Tribunal"/>
    <s v="Transport"/>
    <s v="Legal"/>
    <n v="1500"/>
    <x v="4"/>
    <s v="BONDERMAN 7"/>
    <s v="07/08/SALF14FAH"/>
    <s v="AH"/>
  </r>
  <r>
    <d v="2017-08-07T00:00:00"/>
    <s v="Transport Retour-Maison/Bassirou et Maktar/Tribu-Derkhlé-P.Assainie"/>
    <s v="Transport"/>
    <s v="Legal"/>
    <n v="2500"/>
    <x v="4"/>
    <s v="BONDERMAN 7"/>
    <s v="07/08/SALF14FAH"/>
    <s v="AH"/>
  </r>
  <r>
    <d v="2017-08-08T00:00:00"/>
    <s v="Transport MICHEL Semaine /5 jours"/>
    <s v="Transport"/>
    <s v="Office"/>
    <n v="12500"/>
    <x v="0"/>
    <s v="BONDERMAN 7"/>
    <s v="08/08/SALF06FAH"/>
    <s v="AH"/>
  </r>
  <r>
    <d v="2017-08-08T00:00:00"/>
    <s v="Transport Maktar/Parcelle assainie-Tribunal"/>
    <s v="Transport"/>
    <s v="Legal"/>
    <n v="2000"/>
    <x v="5"/>
    <s v="BONDERMAN 7"/>
    <s v="08/08/SALF13FAH"/>
    <s v="AH"/>
  </r>
  <r>
    <d v="2017-08-08T00:00:00"/>
    <s v="Transport Bassirou/Derkhlé-Tribunal"/>
    <s v="Transport"/>
    <s v="Legal"/>
    <n v="1500"/>
    <x v="4"/>
    <s v="BONDERMAN 7"/>
    <s v="08/08/SALF14FAH"/>
    <s v="AH"/>
  </r>
  <r>
    <d v="2017-08-08T00:00:00"/>
    <s v="Transport Retour-Maison/Bassirou et Maktar/Tribu-Derkhlé-P.Assainie"/>
    <s v="Transport"/>
    <s v="Legal"/>
    <n v="2500"/>
    <x v="4"/>
    <s v="BONDERMAN 7"/>
    <s v="08/08/SALF14FAH"/>
    <s v="AH"/>
  </r>
  <r>
    <d v="2017-08-08T00:00:00"/>
    <s v="Transport Michel -Maison-Inpection du travail-bureau"/>
    <s v="Transport"/>
    <s v="Office"/>
    <n v="2000"/>
    <x v="0"/>
    <s v="BONDERMAN 7"/>
    <s v="08/08/SALF06FAH"/>
    <s v="AH"/>
  </r>
  <r>
    <d v="2017-08-09T00:00:00"/>
    <s v="Transport Maktar/Parcelle assainie-Tribunal"/>
    <s v="Transport"/>
    <s v="Legal"/>
    <n v="2000"/>
    <x v="5"/>
    <s v="BONDERMAN 7"/>
    <s v="09/08/SALF13FAH"/>
    <s v="AH"/>
  </r>
  <r>
    <d v="2017-08-09T00:00:00"/>
    <s v="Transport Bassirou/Derkhlé-Tribunal"/>
    <s v="Transport"/>
    <s v="Legal"/>
    <n v="2000"/>
    <x v="4"/>
    <s v="BONDERMAN 7"/>
    <s v="09/08/SALF14FAH"/>
    <s v="AH"/>
  </r>
  <r>
    <d v="2017-08-09T00:00:00"/>
    <s v="Transport Retour-Maison/Bassirou et Maktar/Tribu-Derkhlé-P.Assainie"/>
    <s v="Transport"/>
    <s v="Legal"/>
    <n v="2500"/>
    <x v="4"/>
    <s v="BONDERMAN 7"/>
    <s v="09/08/SALF14FAH"/>
    <s v="AH"/>
  </r>
  <r>
    <d v="2017-08-11T00:00:00"/>
    <s v="Frais envoi/western"/>
    <s v="Transfer fees"/>
    <s v="Office"/>
    <n v="4600"/>
    <x v="0"/>
    <s v="BONDERMAN 7"/>
    <s v="10/08/SALF06F04"/>
    <s v="oui"/>
  </r>
  <r>
    <d v="2017-08-11T00:00:00"/>
    <s v="Transport Michel -Bureau-SGBS-bureau"/>
    <s v="Transport"/>
    <s v="Office"/>
    <n v="2000"/>
    <x v="0"/>
    <s v="BONDERMAN 7"/>
    <s v="10/08/SALF06FAH"/>
    <s v="AH"/>
  </r>
  <r>
    <d v="2017-08-14T00:00:00"/>
    <s v="Transport Bassirou et Maktar/ Bureau-Ministére Environn-Bureau"/>
    <s v="Transport"/>
    <s v="Legal"/>
    <n v="3000"/>
    <x v="4"/>
    <s v="BONDERMAN 7"/>
    <s v="14/08/SALF14FAH"/>
    <s v="AH"/>
  </r>
  <r>
    <d v="2017-08-14T00:00:00"/>
    <s v="Transport MICHEL Semaine /4jours"/>
    <s v="Transport"/>
    <s v="Office"/>
    <n v="10000"/>
    <x v="0"/>
    <s v="BONDERMAN 7"/>
    <s v="14/08/SALF06FAH"/>
    <s v="AH"/>
  </r>
  <r>
    <d v="2017-08-16T00:00:00"/>
    <s v="Transport Bassirou et Maktar/ Bureau-Ministére Environn-Bureau"/>
    <s v="Transport"/>
    <s v="Legal"/>
    <n v="3000"/>
    <x v="4"/>
    <s v="BONDERMAN 7"/>
    <s v="14/08/SALF14FAH"/>
    <s v="AH"/>
  </r>
  <r>
    <d v="2017-08-16T00:00:00"/>
    <s v="Transport Global E4 /Invest.Tamba-kedougou-matam-bakel"/>
    <s v="Transport"/>
    <s v="Investigations"/>
    <n v="115000"/>
    <x v="2"/>
    <s v="BONDERMAN 7"/>
    <s v="16/07/SALF08FAH"/>
    <s v="AH"/>
  </r>
  <r>
    <d v="2017-08-16T00:00:00"/>
    <s v="Achat Repas  et Raffraichissements/E4"/>
    <s v="Trust building"/>
    <s v="Investigations"/>
    <n v="10000"/>
    <x v="2"/>
    <s v="BONDERMAN 7"/>
    <s v="16/07/SALF08FAH"/>
    <s v="AH"/>
  </r>
  <r>
    <d v="2017-08-16T00:00:00"/>
    <s v="Prime de Panier E4/ pour 7jours"/>
    <s v="Travel subsistence"/>
    <s v="Investigations"/>
    <n v="37500"/>
    <x v="2"/>
    <s v="BONDERMAN 7"/>
    <s v="16/07/SALF08FAH"/>
    <s v="AH"/>
  </r>
  <r>
    <d v="2017-08-16T00:00:00"/>
    <s v="Frais Hebergement Hotel/02 nuités/E4"/>
    <s v="Travel subsistence"/>
    <s v="Investigations"/>
    <n v="105000"/>
    <x v="2"/>
    <s v="BONDERMAN 7"/>
    <s v="16/07/SALF08F05"/>
    <s v="oui"/>
  </r>
  <r>
    <d v="2017-08-16T00:00:00"/>
    <s v="Transport Global E6 /Invest.Tamba-kedougou-matam-bakel"/>
    <s v="Transport"/>
    <s v="Investigations"/>
    <n v="115000"/>
    <x v="6"/>
    <s v="BONDERMAN 7"/>
    <s v="16/07/SALF13FAH"/>
    <s v="AH"/>
  </r>
  <r>
    <d v="2017-08-16T00:00:00"/>
    <s v="Achat Repas  et Raffraichissements/E6"/>
    <s v="Trust building"/>
    <s v="Investigations"/>
    <n v="10000"/>
    <x v="6"/>
    <s v="BONDERMAN 7"/>
    <s v="16/07/SALF13FAH"/>
    <s v="AH"/>
  </r>
  <r>
    <d v="2017-08-16T00:00:00"/>
    <s v="Prime de Panier E6/ "/>
    <s v="Travel subsistence"/>
    <s v="Investigations"/>
    <n v="37500"/>
    <x v="6"/>
    <s v="BONDERMAN 7"/>
    <s v="16/07/SALF13FAH"/>
    <s v="AH"/>
  </r>
  <r>
    <d v="2017-08-16T00:00:00"/>
    <s v="Transport Michel -bureau-Isgbs-bureau"/>
    <s v="Transport"/>
    <s v="Office"/>
    <n v="2000"/>
    <x v="0"/>
    <s v="BONDERMAN 7"/>
    <s v="16/07/SALF06FAH"/>
    <s v="AH"/>
  </r>
  <r>
    <d v="2017-08-16T00:00:00"/>
    <s v="Seeddo 1iére quinzaine Aout 2017"/>
    <s v="Internet"/>
    <s v="Office"/>
    <n v="118500"/>
    <x v="0"/>
    <s v="BONDERMAN 7"/>
    <s v="16/07/SALF06F06"/>
    <s v="oui"/>
  </r>
  <r>
    <d v="2017-08-16T00:00:00"/>
    <s v="Transport Michel -Maison-Orange-Arati-bureau"/>
    <s v="Transport"/>
    <s v="Office"/>
    <n v="5000"/>
    <x v="0"/>
    <s v="BONDERMAN 7"/>
    <s v="16/07/SALF06FAH"/>
    <s v="AH"/>
  </r>
  <r>
    <d v="2017-08-17T00:00:00"/>
    <s v="Transport Maktar/bureau-ville-bureau"/>
    <s v="Transport"/>
    <s v="Legal"/>
    <n v="3000"/>
    <x v="5"/>
    <s v="BONDERMAN 7"/>
    <s v="17/08/SALF13FAH"/>
    <s v="AH"/>
  </r>
  <r>
    <d v="2017-08-17T00:00:00"/>
    <s v="Achat carthouche /2 couleurs et 2 noirs/Réf 652"/>
    <s v="Office Materials"/>
    <s v="Office"/>
    <n v="41800"/>
    <x v="5"/>
    <s v="BONDERMAN 7"/>
    <s v="17/08/SALF13F08"/>
    <s v="oui"/>
  </r>
  <r>
    <d v="2017-08-17T00:00:00"/>
    <s v="Reluire  documents juristes"/>
    <s v="Office Materials"/>
    <s v="Office"/>
    <n v="540"/>
    <x v="5"/>
    <s v="BONDERMAN 7"/>
    <s v="17/08/SALF13F09"/>
    <s v="oui"/>
  </r>
  <r>
    <d v="2017-08-17T00:00:00"/>
    <s v="Transport Global E5 /Invest.Dakar-Kaolack"/>
    <s v="Transport"/>
    <s v="Investigations"/>
    <n v="20500"/>
    <x v="3"/>
    <s v="BONDERMAN 7"/>
    <s v="17/08/SALF13FAH"/>
    <s v="AH"/>
  </r>
  <r>
    <d v="2017-08-17T00:00:00"/>
    <s v="Achat Repas  et Raffraichissements/E5"/>
    <s v="Trust building"/>
    <s v="Investigations"/>
    <n v="3000"/>
    <x v="3"/>
    <s v="BONDERMAN 7"/>
    <s v="17/08/SALF13FAH"/>
    <s v="AH"/>
  </r>
  <r>
    <d v="2017-08-17T00:00:00"/>
    <s v="Prime de Panier E5/ "/>
    <s v="Travel subsistence"/>
    <s v="Investigations"/>
    <n v="5000"/>
    <x v="3"/>
    <s v="BONDERMAN 7"/>
    <s v="17/08/SALF13FAH"/>
    <s v="AH"/>
  </r>
  <r>
    <d v="2017-08-17T00:00:00"/>
    <s v="Achat cartes de crédit E5/ "/>
    <s v="Telephone"/>
    <s v="Investigations"/>
    <n v="1000"/>
    <x v="3"/>
    <s v="BONDERMAN 7"/>
    <s v="17/08/SALF13F10"/>
    <s v="oui"/>
  </r>
  <r>
    <d v="2017-08-17T00:00:00"/>
    <s v="Transport du jour E4/3jours"/>
    <s v="Transport"/>
    <s v="Investigations"/>
    <n v="6000"/>
    <x v="2"/>
    <s v="BONDERMAN 7"/>
    <s v="17/08/SALF08FAH"/>
    <s v="AH"/>
  </r>
  <r>
    <d v="2017-08-17T00:00:00"/>
    <s v="Achat 02 valises de voyages/par charlotte/France"/>
    <s v="Equipment"/>
    <s v="Management"/>
    <n v="173272"/>
    <x v="7"/>
    <s v="BONDERMAN 7"/>
    <s v="17/08/SALF01F11"/>
    <s v="oui"/>
  </r>
  <r>
    <d v="2017-08-17T00:00:00"/>
    <s v="Epicerie Bureau/Pause Café"/>
    <s v="Office Materials"/>
    <s v="Office"/>
    <n v="32437"/>
    <x v="7"/>
    <s v="BONDERMAN 7"/>
    <s v="17/08/SALF01F12"/>
    <s v="oui"/>
  </r>
  <r>
    <d v="2017-08-18T00:00:00"/>
    <s v="Transport Charlotte-Aéroport-Bureau/Retour de voyage France"/>
    <s v="Transport"/>
    <s v="Management"/>
    <n v="10000"/>
    <x v="7"/>
    <s v="BONDERMAN 7"/>
    <s v="17/08/SALF01FAH"/>
    <s v="AH"/>
  </r>
  <r>
    <d v="2017-08-21T00:00:00"/>
    <s v="Achat statuettes/E4"/>
    <s v="Trust building"/>
    <s v="Investigations"/>
    <n v="12000"/>
    <x v="2"/>
    <s v="BONDERMAN 7"/>
    <s v="21/08/SALF08FAH"/>
    <s v="AH"/>
  </r>
  <r>
    <d v="2017-08-21T00:00:00"/>
    <s v="Transport -Taxi -pour achat objet d'art"/>
    <s v="Transport"/>
    <s v="Investigations"/>
    <n v="2000"/>
    <x v="2"/>
    <s v="BONDERMAN 7"/>
    <s v="21/08/SALF08FAH"/>
    <s v="AH"/>
  </r>
  <r>
    <d v="2017-08-21T00:00:00"/>
    <s v="Transport semaine E4/5jours"/>
    <s v="Transport"/>
    <s v="Investigations"/>
    <n v="10000"/>
    <x v="2"/>
    <s v="BONDERMAN 7"/>
    <s v="21/08/SALF08FAH"/>
    <s v="AH"/>
  </r>
  <r>
    <d v="2017-08-21T00:00:00"/>
    <s v="Transport E5-Transport-bureau-ville"/>
    <s v="Transport"/>
    <s v="Investigations"/>
    <n v="2500"/>
    <x v="3"/>
    <s v="BONDERMAN 7"/>
    <s v="21/08/SALF13FAH"/>
    <s v="AH"/>
  </r>
  <r>
    <d v="2017-08-21T00:00:00"/>
    <s v="Transport E5-Transport-ville-bureau"/>
    <s v="Transport"/>
    <s v="Investigations"/>
    <n v="2500"/>
    <x v="3"/>
    <s v="BONDERMAN 7"/>
    <s v="21/08/SALF13FAH"/>
    <s v="AH"/>
  </r>
  <r>
    <d v="2017-08-21T00:00:00"/>
    <s v="Achat tableau d'art/E4"/>
    <s v="Trust building"/>
    <s v="Investigations"/>
    <n v="35000"/>
    <x v="2"/>
    <s v="BONDERMAN 7"/>
    <s v="21/08/SALF08F13"/>
    <s v="AH"/>
  </r>
  <r>
    <d v="2017-08-21T00:00:00"/>
    <s v="Transport Maktar/bureau-ville-bureau"/>
    <s v="Transport"/>
    <s v="Legal"/>
    <n v="5000"/>
    <x v="5"/>
    <s v="BONDERMAN 7"/>
    <s v="21/08/SALF13FAH"/>
    <s v="AH"/>
  </r>
  <r>
    <d v="2017-08-22T00:00:00"/>
    <s v="Transport-Cécile/bureau-su-bureau"/>
    <s v="Transport"/>
    <s v="Management"/>
    <n v="4000"/>
    <x v="8"/>
    <s v="BONDERMAN 7"/>
    <s v="22/08/SALF02FAH"/>
    <s v="AH"/>
  </r>
  <r>
    <d v="2017-08-22T00:00:00"/>
    <s v="Transport Maktar/bureau-banque-bureau"/>
    <s v="Transport"/>
    <s v="Legal"/>
    <n v="2000"/>
    <x v="5"/>
    <s v="BONDERMAN 7"/>
    <s v="22/08/SALF13FAH"/>
    <s v="AH"/>
  </r>
  <r>
    <d v="2017-08-22T00:00:00"/>
    <s v="Achat de 12 cartes de  crédit "/>
    <s v="Telephone"/>
    <s v="Operations"/>
    <n v="12000"/>
    <x v="5"/>
    <s v="BONDERMAN 7"/>
    <s v="22/08/SALF13F13bis"/>
    <s v="oui"/>
  </r>
  <r>
    <d v="2017-08-22T00:00:00"/>
    <s v="Transport Bassirou et Aly"/>
    <s v="Transport"/>
    <s v="Operations"/>
    <n v="2000"/>
    <x v="4"/>
    <s v="BONDERMAN 7"/>
    <s v="22/08/SALF14FAH"/>
    <s v="AH"/>
  </r>
  <r>
    <d v="2017-08-22T00:00:00"/>
    <s v="Transport -Mohamed Diédhiou/Juriste Prestataires"/>
    <s v="Transport"/>
    <s v="Operations"/>
    <n v="10000"/>
    <x v="9"/>
    <s v="BONDERMAN 7"/>
    <s v="22/08/SALF14FAH"/>
    <s v="AH"/>
  </r>
  <r>
    <d v="2017-08-22T00:00:00"/>
    <s v="Transport  E4-commissariat-soumbé-comm-bureau-maison"/>
    <s v="Transport"/>
    <s v="Operations"/>
    <n v="7000"/>
    <x v="2"/>
    <s v="BONDERMAN 7"/>
    <s v="22/07/SALF08FAH"/>
    <s v="AH"/>
  </r>
  <r>
    <d v="2017-08-22T00:00:00"/>
    <s v="Achat repas et des raffraichissement /E4"/>
    <s v="Trust building"/>
    <s v="Operations"/>
    <n v="8000"/>
    <x v="2"/>
    <s v="BONDERMAN 7"/>
    <s v="21/08/SALF08FAH"/>
    <s v="AH"/>
  </r>
  <r>
    <d v="2017-08-22T00:00:00"/>
    <s v="Achat 03 bouteilles d'eau GM"/>
    <s v="Travel subsistence"/>
    <s v="Operations"/>
    <n v="1200"/>
    <x v="5"/>
    <s v="BONDERMAN 7"/>
    <s v="22/08/SALF13FAH"/>
    <s v="AH"/>
  </r>
  <r>
    <d v="2017-08-22T00:00:00"/>
    <s v="Achat 06 sandwichs"/>
    <s v="Jail Visits"/>
    <s v="Operations"/>
    <n v="6000"/>
    <x v="5"/>
    <s v="BONDERMAN 7"/>
    <s v="22/08/SALF13FAH"/>
    <s v="AH"/>
  </r>
  <r>
    <d v="2017-08-22T00:00:00"/>
    <s v="Transport Global E5 /Invest.keur Massar-lac rose"/>
    <s v="Transport"/>
    <s v="Investigations"/>
    <n v="8000"/>
    <x v="3"/>
    <s v="BONDERMAN 7"/>
    <s v="22/08/SALF13FAH"/>
    <s v="AH"/>
  </r>
  <r>
    <d v="2017-08-22T00:00:00"/>
    <s v="Achat Repas  et Raffraichissements/E5"/>
    <s v="Trust building"/>
    <s v="Investigations"/>
    <n v="2000"/>
    <x v="3"/>
    <s v="BONDERMAN 7"/>
    <s v="22/08/SALF13FAH"/>
    <s v="AH"/>
  </r>
  <r>
    <d v="2017-08-22T00:00:00"/>
    <s v="Transport Maktar/commissarit-dieupeul-parcelle assainie"/>
    <s v="Transport"/>
    <s v="Operations"/>
    <n v="2500"/>
    <x v="5"/>
    <s v="BONDERMAN 7"/>
    <s v="22/08/SALF13FAH"/>
    <s v="AH"/>
  </r>
  <r>
    <d v="2017-08-22T00:00:00"/>
    <s v="Transport E6-Bureau-Soumbédioune-Colobane"/>
    <s v="Transport"/>
    <s v="Operations"/>
    <n v="3500"/>
    <x v="6"/>
    <s v="BONDERMAN 7"/>
    <s v="22/08/SALF13FAH"/>
    <s v="AH"/>
  </r>
  <r>
    <d v="2017-08-22T00:00:00"/>
    <s v="Prime de Panier E6-1/2 journée "/>
    <s v="Travel subsistence"/>
    <s v="Operations"/>
    <n v="2500"/>
    <x v="6"/>
    <s v="BONDERMAN 7"/>
    <s v="22/08/SALF13FAH"/>
    <s v="AH"/>
  </r>
  <r>
    <d v="2017-08-22T00:00:00"/>
    <s v="Transport E6-Colobane-Soumbédioune"/>
    <s v="Transport"/>
    <s v="Operations"/>
    <n v="1500"/>
    <x v="6"/>
    <s v="BONDERMAN 7"/>
    <s v="22/08/SALF13FAH"/>
    <s v="AH"/>
  </r>
  <r>
    <d v="2017-08-22T00:00:00"/>
    <s v="Transport policier "/>
    <s v="Transport"/>
    <s v="Operations"/>
    <n v="3000"/>
    <x v="8"/>
    <s v="BONDERMAN 7"/>
    <s v="22/08/SALF02FAH"/>
    <s v="AH"/>
  </r>
  <r>
    <d v="2017-08-22T00:00:00"/>
    <s v="Achat repas et Raffraichissement"/>
    <s v="Trust building"/>
    <s v="Operations"/>
    <n v="5000"/>
    <x v="7"/>
    <s v="BONDERMAN 7"/>
    <s v="22/08/SALF01FAH"/>
    <s v="AH"/>
  </r>
  <r>
    <d v="2017-08-22T00:00:00"/>
    <s v="Achat  bouteilles d'eau kiréne GM"/>
    <s v="Travel subsistence"/>
    <s v="Operations"/>
    <n v="4000"/>
    <x v="7"/>
    <s v="BONDERMAN 7"/>
    <s v="22/08/SALF01FAH"/>
    <s v="AH"/>
  </r>
  <r>
    <d v="2017-08-22T00:00:00"/>
    <s v="Achat Carburant pour véhicule loué"/>
    <s v="Transport"/>
    <s v="Operations"/>
    <n v="20000"/>
    <x v="8"/>
    <s v="BONDERMAN 7"/>
    <s v="22/08/SALF02F14"/>
    <s v="oui"/>
  </r>
  <r>
    <d v="2017-08-22T00:00:00"/>
    <s v="Location 02 Voitures Pr Opé /1jours"/>
    <s v="Transport"/>
    <s v="Operations"/>
    <n v="70000"/>
    <x v="8"/>
    <s v="BONDERMAN 7"/>
    <s v="22/08/SALF02F15"/>
    <s v="oui"/>
  </r>
  <r>
    <d v="2017-08-22T00:00:00"/>
    <s v="Transport Aller-Retour/Pour chercher Véhicule de Location"/>
    <s v="Transport"/>
    <s v="Operations"/>
    <n v="5000"/>
    <x v="8"/>
    <s v="BONDERMAN 7"/>
    <s v="22/08/SALF02FAH"/>
    <s v="AH"/>
  </r>
  <r>
    <d v="2017-08-23T00:00:00"/>
    <s v="Transport-Bassirou/ Dieupeul-Commissariat"/>
    <s v="Transport"/>
    <s v="Operations"/>
    <n v="2000"/>
    <x v="4"/>
    <s v="BONDERMAN 7"/>
    <s v="23/08/SALF14FAH"/>
    <s v="AH"/>
  </r>
  <r>
    <d v="2017-08-23T00:00:00"/>
    <s v="Transport Maktar/parcelle assainie-Commissariat"/>
    <s v="Transport"/>
    <s v="Operations"/>
    <n v="2500"/>
    <x v="5"/>
    <s v="BONDERMAN 7"/>
    <s v="23/08/SALF13FAH"/>
    <s v="AH"/>
  </r>
  <r>
    <d v="2017-08-23T00:00:00"/>
    <s v="Prime de Panier/Bassirou-Juriste"/>
    <s v="Travel subsistence"/>
    <s v="Operations"/>
    <n v="5000"/>
    <x v="4"/>
    <s v="BONDERMAN 7"/>
    <s v="23/08/SALF14FAH"/>
    <s v="AH"/>
  </r>
  <r>
    <d v="2017-08-23T00:00:00"/>
    <s v="Repas Mohamed/Juriste Extérieur"/>
    <s v="Travel subsistence"/>
    <s v="Operations"/>
    <n v="1000"/>
    <x v="9"/>
    <s v="BONDERMAN 7"/>
    <s v="23/08/SALF14FAH"/>
    <s v="AH"/>
  </r>
  <r>
    <d v="2017-08-23T00:00:00"/>
    <s v="Achat 06 bouteilles d'eau PM"/>
    <s v="Travel subsistence"/>
    <s v="Operations"/>
    <n v="1500"/>
    <x v="5"/>
    <s v="BONDERMAN 7"/>
    <s v="23/08/SALF13FAH"/>
    <s v="AH"/>
  </r>
  <r>
    <d v="2017-08-23T00:00:00"/>
    <s v="Transport Maktar/-Commissariat-Bureau"/>
    <s v="Transport"/>
    <s v="Operations"/>
    <n v="2000"/>
    <x v="5"/>
    <s v="BONDERMAN 7"/>
    <s v="23/08/SALF13FAH"/>
    <s v="AH"/>
  </r>
  <r>
    <d v="2017-08-23T00:00:00"/>
    <s v="Transport -Mohamed Diédhiou/Juriste Prestataires"/>
    <s v="Transport"/>
    <s v="Operations"/>
    <n v="5000"/>
    <x v="9"/>
    <s v="BONDERMAN 7"/>
    <s v="22/08/SALF14FAH"/>
    <s v="AH"/>
  </r>
  <r>
    <d v="2017-08-23T00:00:00"/>
    <s v="Transport-Bassirou/ Bureau-Commissariat-"/>
    <s v="Transport"/>
    <s v="Operations"/>
    <n v="2000"/>
    <x v="4"/>
    <s v="BONDERMAN 7"/>
    <s v="23/08/SALF14FAH"/>
    <s v="AH"/>
  </r>
  <r>
    <d v="2017-08-23T00:00:00"/>
    <s v="Achat 02sandwichs"/>
    <s v="Travel subsistence"/>
    <s v="Operations"/>
    <n v="3000"/>
    <x v="5"/>
    <s v="BONDERMAN 7"/>
    <s v="23/08/SALF13FAH"/>
    <s v="AH"/>
  </r>
  <r>
    <d v="2017-08-23T00:00:00"/>
    <s v="Achat 02 bouteilles d'eau PM"/>
    <s v="Travel subsistence"/>
    <s v="Operations"/>
    <n v="500"/>
    <x v="5"/>
    <s v="BONDERMAN 7"/>
    <s v="23/08/SALF13FAH"/>
    <s v="AH"/>
  </r>
  <r>
    <d v="2017-08-23T00:00:00"/>
    <s v="Transport-Bassirou/ Commissariat-Dieupeul"/>
    <s v="Transport"/>
    <s v="Operations"/>
    <n v="2000"/>
    <x v="4"/>
    <s v="BONDERMAN 7"/>
    <s v="23/08/SALF14FAH"/>
    <s v="AH"/>
  </r>
  <r>
    <d v="2017-08-23T00:00:00"/>
    <s v="Transport Maktar/Bureau-parcelle assainie"/>
    <s v="Transport"/>
    <s v="Operations"/>
    <n v="2000"/>
    <x v="5"/>
    <s v="BONDERMAN 7"/>
    <s v="23/08/SALF13FAH"/>
    <s v="AH"/>
  </r>
  <r>
    <d v="2017-08-23T00:00:00"/>
    <s v="Achat  bouteilles d'eau PM"/>
    <s v="Travel subsistence"/>
    <s v="Operations"/>
    <n v="3000"/>
    <x v="5"/>
    <s v="BONDERMAN 7"/>
    <s v="23/08/SALF13FAH"/>
    <s v="AH"/>
  </r>
  <r>
    <d v="2017-08-23T00:00:00"/>
    <s v="Bonus Opération/AbbA Sonko"/>
    <s v="Bonus"/>
    <s v="Operations"/>
    <n v="90000"/>
    <x v="8"/>
    <s v="BONDERMAN 7"/>
    <s v="23/08/SALF02F16"/>
    <s v="oui"/>
  </r>
  <r>
    <d v="2017-08-23T00:00:00"/>
    <s v="Bonus Opération/SOW Modou"/>
    <s v="Bonus"/>
    <s v="Operations"/>
    <n v="60000"/>
    <x v="8"/>
    <s v="BONDERMAN 7"/>
    <s v="23/08/SALF02F17"/>
    <s v="oui"/>
  </r>
  <r>
    <d v="2017-08-23T00:00:00"/>
    <s v="Bonus policier 12 policier"/>
    <s v="Bonus"/>
    <s v="Operations"/>
    <n v="280000"/>
    <x v="8"/>
    <s v="BONDERMAN 7"/>
    <s v="23/08/SALF02F18"/>
    <s v="oui"/>
  </r>
  <r>
    <d v="2017-08-24T00:00:00"/>
    <s v="Transport Maktar/-Parcelle Assainie-Commissariat"/>
    <s v="Transport"/>
    <s v="Operations"/>
    <n v="3000"/>
    <x v="5"/>
    <s v="BONDERMAN 7"/>
    <s v="24/08/SALF13FAH"/>
    <s v="AH"/>
  </r>
  <r>
    <d v="2017-08-24T00:00:00"/>
    <s v="Petit Déjeuner-Kanté et Diop"/>
    <s v="Travel subsistence"/>
    <s v="Operations"/>
    <n v="1700"/>
    <x v="5"/>
    <s v="BONDERMAN 7"/>
    <s v="24/08/SALF13FAH"/>
    <s v="AH"/>
  </r>
  <r>
    <d v="2017-08-24T00:00:00"/>
    <s v="Transport-Bassirou/ -Dieupeul-Tribunal"/>
    <s v="Transport"/>
    <s v="Operations"/>
    <n v="2000"/>
    <x v="4"/>
    <s v="BONDERMAN 7"/>
    <s v="24/08/SALF14FAH"/>
    <s v="AH"/>
  </r>
  <r>
    <d v="2017-08-24T00:00:00"/>
    <s v="Transport Maktar/commissarit-Tribunal"/>
    <s v="Transport"/>
    <s v="Operations"/>
    <n v="800"/>
    <x v="5"/>
    <s v="BONDERMAN 7"/>
    <s v="24/08/SALF13FAH"/>
    <s v="AH"/>
  </r>
  <r>
    <d v="2017-08-24T00:00:00"/>
    <s v="Prime de Panier/Bassirou-Juriste"/>
    <s v="Travel subsistence"/>
    <s v="Operations"/>
    <n v="5000"/>
    <x v="4"/>
    <s v="BONDERMAN 7"/>
    <s v="24/08/SALF14FAH"/>
    <s v="AH"/>
  </r>
  <r>
    <d v="2017-08-24T00:00:00"/>
    <s v="Prime de Panier/Maktar-Juriste"/>
    <s v="Travel subsistence"/>
    <s v="Operations"/>
    <n v="5000"/>
    <x v="5"/>
    <s v="BONDERMAN 7"/>
    <s v="24/08/SALF13FAH"/>
    <s v="AH"/>
  </r>
  <r>
    <d v="2017-08-24T00:00:00"/>
    <s v="Transport Maktar/Tribunal-Dieupeul-Parcelle Assainies"/>
    <s v="Transport"/>
    <s v="Operations"/>
    <n v="3000"/>
    <x v="5"/>
    <s v="BONDERMAN 7"/>
    <s v="24/08/SALF13FAH"/>
    <s v="AH"/>
  </r>
  <r>
    <d v="2017-08-24T00:00:00"/>
    <s v="Achat Divers Journaux"/>
    <s v="Bonus"/>
    <s v="Media"/>
    <n v="300"/>
    <x v="5"/>
    <s v="BONDERMAN 7"/>
    <s v="24/08/SALF13FAH"/>
    <s v="AH"/>
  </r>
  <r>
    <d v="2017-08-24T00:00:00"/>
    <s v="Transport Cécile-bureau-su-bureau"/>
    <s v="Transport"/>
    <s v="Operations"/>
    <n v="4000"/>
    <x v="8"/>
    <s v="BONDERMAN 7"/>
    <s v="24/08/SALF02FAH"/>
    <s v="AH"/>
  </r>
  <r>
    <d v="2017-08-24T00:00:00"/>
    <s v="Transport E6/malade-Bureau-Hopital-Maison"/>
    <s v="Transport"/>
    <s v="Office"/>
    <n v="8000"/>
    <x v="6"/>
    <s v="BONDERMAN 7"/>
    <s v="24/08/SALF13FAH"/>
    <s v="AH"/>
  </r>
  <r>
    <d v="2017-08-24T00:00:00"/>
    <s v="Achat Ordonnance/pour soins E6"/>
    <s v=" Personnel"/>
    <s v=" Team Building"/>
    <n v="4118"/>
    <x v="6"/>
    <s v="BONDERMAN 7"/>
    <s v="24/08/SALF13F18BIS"/>
    <s v="oui"/>
  </r>
  <r>
    <d v="2017-08-24T00:00:00"/>
    <s v="Bonus E6/Opé"/>
    <s v="Bonus"/>
    <s v="Operations"/>
    <n v="50000"/>
    <x v="6"/>
    <s v="BONDERMAN 7"/>
    <s v="24/08/SALF13F19"/>
    <s v="oui"/>
  </r>
  <r>
    <d v="2017-08-24T00:00:00"/>
    <s v="Transport E4-Buro-Pikine-Bureau"/>
    <s v="Transport"/>
    <s v="Operations"/>
    <n v="7000"/>
    <x v="2"/>
    <s v="BONDERMAN 7"/>
    <s v="24/07/SALF08FAH"/>
    <s v="AH"/>
  </r>
  <r>
    <d v="2017-08-25T00:00:00"/>
    <s v="Transport E4-Buro-maison-marché kermel-marché tiléne-maison"/>
    <s v="Transport"/>
    <s v="Investigations"/>
    <n v="3500"/>
    <x v="2"/>
    <s v="BONDERMAN 7"/>
    <s v="25/07/SALF08FAH"/>
    <s v="AH"/>
  </r>
  <r>
    <d v="2017-08-25T00:00:00"/>
    <s v="Achat Repas  et Raffraichissements/E4"/>
    <s v="Trust building"/>
    <s v="Investigations"/>
    <n v="8000"/>
    <x v="2"/>
    <s v="BONDERMAN 7"/>
    <s v="25/07/SALF08FAH"/>
    <s v="AH"/>
  </r>
  <r>
    <d v="2017-08-25T00:00:00"/>
    <s v="Transport Global E4 /Invest.Dakar et environnant"/>
    <s v="Transport"/>
    <s v="Investigations"/>
    <n v="5000"/>
    <x v="2"/>
    <s v="BONDERMAN 7"/>
    <s v="16/07/SALF08FAH"/>
    <s v="AH"/>
  </r>
  <r>
    <d v="2017-08-25T00:00:00"/>
    <s v="Transport Maktar/Tribunal-Bureau"/>
    <s v="Transport"/>
    <s v="Operations"/>
    <n v="2000"/>
    <x v="5"/>
    <s v="BONDERMAN 7"/>
    <s v="25/08/SALF13FAH"/>
    <s v="AH"/>
  </r>
  <r>
    <d v="2017-08-25T00:00:00"/>
    <s v="Transport -Mohamed Diédhiou/Juriste Prestataires"/>
    <s v="Transport"/>
    <s v="Operations"/>
    <n v="5000"/>
    <x v="9"/>
    <s v="BONDERMAN 7"/>
    <s v="25/08/SALF14FAH"/>
    <s v="AH"/>
  </r>
  <r>
    <d v="2017-08-25T00:00:00"/>
    <s v="Transport Maktar/Bureau-DEEF-Bureau"/>
    <s v="Transport"/>
    <s v="Operations"/>
    <n v="2000"/>
    <x v="5"/>
    <s v="BONDERMAN 7"/>
    <s v="25/08/SALF13FAH"/>
    <s v="AH"/>
  </r>
  <r>
    <d v="2017-08-25T00:00:00"/>
    <s v="Transport-Bassirou/ -Dieupeul-Tribunal"/>
    <s v="Transport"/>
    <s v="Operations"/>
    <n v="2000"/>
    <x v="4"/>
    <s v="BONDERMAN 7"/>
    <s v="25/08/SALF14FAH"/>
    <s v="AH"/>
  </r>
  <r>
    <d v="2017-08-25T00:00:00"/>
    <s v="Transport Maktar/Parcelle Assainies-Tribunal"/>
    <s v="Transport"/>
    <s v="Operations"/>
    <n v="2500"/>
    <x v="5"/>
    <s v="BONDERMAN 7"/>
    <s v="25/08/SALF13FAH"/>
    <s v="AH"/>
  </r>
  <r>
    <d v="2017-08-25T00:00:00"/>
    <s v="Transport-Bureau-su Bureau-Cécile"/>
    <s v="Transport"/>
    <s v="Operations"/>
    <n v="5000"/>
    <x v="8"/>
    <s v="BONDERMAN 7"/>
    <s v="25/08/SALF02FAH"/>
    <s v="AH"/>
  </r>
  <r>
    <d v="2017-08-25T00:00:00"/>
    <s v="Acompte /Honoraire Maitre CISSE"/>
    <s v="Lawyer fees"/>
    <s v="Legal"/>
    <n v="150000"/>
    <x v="1"/>
    <s v="BONDERMAN 7"/>
    <s v="30/08/SALF02F19BIS"/>
    <s v="oui"/>
  </r>
  <r>
    <d v="2017-08-25T00:00:00"/>
    <s v="Achat plusieurs objets touristique/E4"/>
    <s v="Trust building"/>
    <s v="Investigations"/>
    <n v="25000"/>
    <x v="2"/>
    <s v="BONDERMAN 7"/>
    <s v="25/07/SALF08F19BIS/BIS"/>
    <s v="AH"/>
  </r>
  <r>
    <d v="2017-08-26T00:00:00"/>
    <s v="Transport-Bureau-su-ville-ville-su-Cécile"/>
    <s v="Transport"/>
    <s v="Operations"/>
    <n v="4000"/>
    <x v="8"/>
    <s v="BONDERMAN 7"/>
    <s v="26/08/SALF02FAH"/>
    <s v="AH"/>
  </r>
  <r>
    <d v="2017-08-26T00:00:00"/>
    <s v="Transport-su- Bureau-Cécile"/>
    <s v="Transport"/>
    <s v="Operations"/>
    <n v="2500"/>
    <x v="8"/>
    <s v="BONDERMAN 7"/>
    <s v="26/08/SALF02FAH"/>
    <s v="AH"/>
  </r>
  <r>
    <d v="2017-08-26T00:00:00"/>
    <s v="Transport Maktar/Bureau -Dieupeul-Parcelle Assainie"/>
    <s v="Transport"/>
    <s v="Operations"/>
    <n v="2000"/>
    <x v="5"/>
    <s v="BONDERMAN 7"/>
    <s v="26/08/SALF13FAH"/>
    <s v="AH"/>
  </r>
  <r>
    <d v="2017-08-26T00:00:00"/>
    <s v="Transport-Bassirou/ -Bureau-Dieupeul"/>
    <s v="Transport"/>
    <s v="Operations"/>
    <n v="2000"/>
    <x v="4"/>
    <s v="BONDERMAN 7"/>
    <s v="26/08/SALF14FAH"/>
    <s v="AH"/>
  </r>
  <r>
    <d v="2017-08-27T00:00:00"/>
    <s v="Transport-Bureau-su-ville-bureau-Cécile"/>
    <s v="Transport"/>
    <s v="Operations"/>
    <n v="6000"/>
    <x v="8"/>
    <s v="BONDERMAN 7"/>
    <s v="27/08/SALF02FAH"/>
    <s v="AH"/>
  </r>
  <r>
    <d v="2017-08-27T00:00:00"/>
    <s v="Transport-bureau-DEEF-Ville-bureau-cécile"/>
    <s v="Transport"/>
    <s v="Operations"/>
    <n v="5000"/>
    <x v="8"/>
    <s v="BONDERMAN 7"/>
    <s v="27/08/SALF02FAH"/>
    <s v="AH"/>
  </r>
  <r>
    <d v="2017-08-27T00:00:00"/>
    <s v="Bonus policier 03 policiers"/>
    <s v="Bonus"/>
    <s v="Operations"/>
    <n v="60000"/>
    <x v="8"/>
    <s v="BONDERMAN 7"/>
    <s v="27/08/SALF02F20"/>
    <s v="oui"/>
  </r>
  <r>
    <d v="2017-08-27T00:00:00"/>
    <s v="Transport /investigation/de 02 policiers "/>
    <s v="Transport"/>
    <s v="Investigations"/>
    <n v="10000"/>
    <x v="2"/>
    <s v="BONDERMAN 7"/>
    <s v="27/07/SALF08FAH"/>
    <s v="AH"/>
  </r>
  <r>
    <d v="2017-08-27T00:00:00"/>
    <s v="Transport -Mohamed Diédhiou/Juriste Prestataires"/>
    <s v="Transport"/>
    <s v="Operations"/>
    <n v="5000"/>
    <x v="9"/>
    <s v="BONDERMAN 7"/>
    <s v="27/08/SALF14FAH"/>
    <s v="AH"/>
  </r>
  <r>
    <d v="2017-08-27T00:00:00"/>
    <s v="Location 01 Voitures Pr Opé /1jours"/>
    <s v="Transport"/>
    <s v="Operations"/>
    <n v="40000"/>
    <x v="8"/>
    <s v="BONDERMAN 7"/>
    <s v="27/08/SALF02F21"/>
    <s v="oui"/>
  </r>
  <r>
    <d v="2017-08-27T00:00:00"/>
    <s v="Bonus Média"/>
    <s v="Bonus"/>
    <s v="Media"/>
    <n v="206000"/>
    <x v="8"/>
    <s v="BONDERMAN 7"/>
    <s v="27/08/SALF02F22"/>
    <s v="oui"/>
  </r>
  <r>
    <d v="2017-08-28T00:00:00"/>
    <s v="Transport-bureau-su-bureau-cécile"/>
    <s v="Transport"/>
    <s v="Operations"/>
    <n v="4500"/>
    <x v="8"/>
    <s v="BONDERMAN 7"/>
    <s v="28/08/SALF02FAH"/>
    <s v="AH"/>
  </r>
  <r>
    <d v="2017-08-28T00:00:00"/>
    <s v="Transport-bureau-Avocat-bureau-cécile"/>
    <s v="Transport"/>
    <s v="Operations"/>
    <n v="5000"/>
    <x v="8"/>
    <s v="BONDERMAN 7"/>
    <s v="28/08/SALF02FAH"/>
    <s v="AH"/>
  </r>
  <r>
    <d v="2017-08-28T00:00:00"/>
    <s v="Achat de 05 carnets de recu de paiement"/>
    <s v="Office Materials"/>
    <s v="Office"/>
    <n v="5000"/>
    <x v="0"/>
    <s v="BONDERMAN 7"/>
    <s v="28/08/SALF06F22 bis"/>
    <s v="oui"/>
  </r>
  <r>
    <d v="2017-08-28T00:00:00"/>
    <s v="Transport Charlotte-Bureau-Tribunal-Bureau"/>
    <s v="Transport"/>
    <s v="Management"/>
    <n v="4000"/>
    <x v="7"/>
    <s v="BONDERMAN 7"/>
    <s v="28/08/SALF01FAH"/>
    <s v="AH"/>
  </r>
  <r>
    <d v="2017-08-28T00:00:00"/>
    <s v="Transport-Bassirou/ -Tribunal-Bureau"/>
    <s v="Transport"/>
    <s v="Operations"/>
    <n v="2000"/>
    <x v="4"/>
    <s v="BONDERMAN 7"/>
    <s v="28/08/SALF14FAH"/>
    <s v="AH"/>
  </r>
  <r>
    <d v="2017-08-28T00:00:00"/>
    <s v="Transport semaine E4/5jours"/>
    <s v="Transport"/>
    <s v="Investigations"/>
    <n v="10000"/>
    <x v="2"/>
    <s v="BONDERMAN 7"/>
    <s v="28/08/SALF08FAH"/>
    <s v="AH"/>
  </r>
  <r>
    <d v="2017-08-28T00:00:00"/>
    <s v="Transport -Bureau-ville-bureau/E4"/>
    <s v="Transport"/>
    <s v="Investigations"/>
    <n v="5500"/>
    <x v="3"/>
    <s v="BONDERMAN 7"/>
    <s v="28/08/SALF13FAH"/>
    <s v="AH"/>
  </r>
  <r>
    <d v="2017-08-28T00:00:00"/>
    <s v="Transport -Bureau-ville-bureau/E5"/>
    <s v="Transport"/>
    <s v="Investigations"/>
    <n v="4000"/>
    <x v="2"/>
    <s v="BONDERMAN 7"/>
    <s v="28/08/SALF08FAH"/>
    <s v="AH"/>
  </r>
  <r>
    <d v="2017-08-28T00:00:00"/>
    <s v="Transport Charlotte-Bureau-Banque-Bureau"/>
    <s v="Transport"/>
    <s v="Management"/>
    <n v="5000"/>
    <x v="7"/>
    <s v="BONDERMAN 7"/>
    <s v="28/08/SALF01FAH"/>
    <s v="AH"/>
  </r>
  <r>
    <d v="2017-08-29T00:00:00"/>
    <s v="Transport-Bureau -Hopital/Aller/Retour-Cécile"/>
    <s v="Transport"/>
    <s v="Management"/>
    <n v="10000"/>
    <x v="8"/>
    <s v="BONDERMAN 7"/>
    <s v="29/08/SALF02FAH"/>
    <s v="AH"/>
  </r>
  <r>
    <d v="2017-08-29T00:00:00"/>
    <s v="Salaire Cécile/Aout 17 en espéce"/>
    <s v=" Personnel"/>
    <s v="Management"/>
    <n v="610000"/>
    <x v="8"/>
    <s v="BONDERMAN 7"/>
    <s v="29/08/SALF02F23"/>
    <s v="oui"/>
  </r>
  <r>
    <d v="2017-08-29T00:00:00"/>
    <s v="Bonus logement cécile Aout 17"/>
    <s v="Bonus"/>
    <s v="Management"/>
    <n v="500000"/>
    <x v="8"/>
    <s v="BONDERMAN 7"/>
    <s v="29/08/SALF02F24"/>
    <s v="oui"/>
  </r>
  <r>
    <d v="2017-08-29T00:00:00"/>
    <s v="Salaire Charlotte/Aout 17 payé en espéce"/>
    <s v="Personnel"/>
    <s v="Management"/>
    <n v="80000"/>
    <x v="7"/>
    <s v="BONDERMAN 7"/>
    <s v="29/08/SALF02F25"/>
    <s v="oui"/>
  </r>
  <r>
    <d v="2017-08-29T00:00:00"/>
    <s v="Complément salaire Charlotte par Chéque"/>
    <s v=" Personnel"/>
    <s v="Management"/>
    <n v="610000"/>
    <x v="1"/>
    <s v="BONDERMAN 7"/>
    <s v="29/08/SALF02F25"/>
    <s v="oui"/>
  </r>
  <r>
    <d v="2017-08-29T00:00:00"/>
    <s v="Bonus logement Charlotte Aout 17"/>
    <s v="Bonus"/>
    <s v="Management"/>
    <n v="400000"/>
    <x v="7"/>
    <s v="BONDERMAN 7"/>
    <s v="29/08/SALF02F26"/>
    <s v="oui"/>
  </r>
  <r>
    <d v="2017-08-29T00:00:00"/>
    <s v="Salaire Michel Aout 17 payé en éspéces"/>
    <s v=" Personnel"/>
    <s v="Office"/>
    <n v="280000"/>
    <x v="0"/>
    <s v="BONDERMAN 7"/>
    <s v="29/08/SALF02F27"/>
    <s v="oui"/>
  </r>
  <r>
    <d v="2017-08-29T00:00:00"/>
    <s v="Bonus Michel Aout 17"/>
    <s v="Bonus"/>
    <s v="Office"/>
    <n v="20000"/>
    <x v="0"/>
    <s v="BONDERMAN 7"/>
    <s v="29/08/SALF02F28"/>
    <s v="oui"/>
  </r>
  <r>
    <d v="2017-08-29T00:00:00"/>
    <s v="Indemnite de stage-Bassirou/Juriste-Aout 17"/>
    <s v="Personnel"/>
    <s v="Legal"/>
    <n v="92893"/>
    <x v="4"/>
    <s v="BONDERMAN 7"/>
    <s v="29/08/SALF15F29"/>
    <s v="oui"/>
  </r>
  <r>
    <d v="2017-08-29T00:00:00"/>
    <s v="bonus proposé/Indemnité de stage-Bassirou"/>
    <s v="Bonus"/>
    <s v="Legal"/>
    <n v="7100"/>
    <x v="4"/>
    <s v="BONDERMAN 7"/>
    <s v="29/08/SALF15F30"/>
    <s v="oui"/>
  </r>
  <r>
    <d v="2017-08-29T00:00:00"/>
    <s v="Indemnite de stage-Papa Mactar /Juriste-Aout 17"/>
    <s v="Personnel"/>
    <s v="Legal"/>
    <n v="92893"/>
    <x v="5"/>
    <s v="BONDERMAN 7"/>
    <s v="29/08/SALF16F31"/>
    <s v="oui"/>
  </r>
  <r>
    <d v="2017-08-29T00:00:00"/>
    <s v="bonus proposé/Indemnité de stage-Papa mactar"/>
    <s v="Bonus"/>
    <s v="Legal"/>
    <n v="7100"/>
    <x v="5"/>
    <s v="BONDERMAN 7"/>
    <s v="29/08/SALF16F32"/>
    <s v="oui"/>
  </r>
  <r>
    <d v="2017-08-29T00:00:00"/>
    <s v="Indemnite de stage-E5 -Aout 17"/>
    <s v="Personnel"/>
    <s v="Investigations"/>
    <n v="82803"/>
    <x v="3"/>
    <s v="BONDERMAN 7"/>
    <s v="29/08/SALF13F33"/>
    <s v="oui"/>
  </r>
  <r>
    <d v="2017-08-29T00:00:00"/>
    <s v="bonus proposé/Indemnité de stage-E5"/>
    <s v="Bonus"/>
    <s v="Investigations"/>
    <n v="7290"/>
    <x v="3"/>
    <s v="BONDERMAN 7"/>
    <s v="29/08/SALF13F34"/>
    <s v="oui"/>
  </r>
  <r>
    <d v="2017-08-29T00:00:00"/>
    <s v="Indemnite de stage-E6 -Aout 17"/>
    <s v="Personnel"/>
    <s v="Investigations"/>
    <n v="82803"/>
    <x v="6"/>
    <s v="BONDERMAN 7"/>
    <s v="29/08/SALF14F35"/>
    <s v="oui"/>
  </r>
  <r>
    <d v="2017-08-29T00:00:00"/>
    <s v="bonus proposé/Indemnité de stage-E6"/>
    <s v="Bonus"/>
    <s v="Investigations"/>
    <n v="7290"/>
    <x v="6"/>
    <s v="BONDERMAN 7"/>
    <s v="29/08/SALF13F36"/>
    <s v="oui"/>
  </r>
  <r>
    <d v="2017-08-29T00:00:00"/>
    <s v="Prestation E4 Aout 17"/>
    <s v="Services"/>
    <s v="Investigations"/>
    <n v="90000"/>
    <x v="2"/>
    <s v="BONDERMAN 7"/>
    <s v="29/08/SALF08F36bis"/>
    <s v="oui"/>
  </r>
  <r>
    <d v="2017-08-29T00:00:00"/>
    <s v="Transport-Bassirou et Maktar-PA-Tribunal-Derkhlé-tribunal-commissariat-buro"/>
    <s v="Transport"/>
    <s v="Legal"/>
    <n v="8000"/>
    <x v="5"/>
    <s v="BONDERMAN 7"/>
    <s v="29/08/SALF13FAH"/>
    <s v="AH"/>
  </r>
  <r>
    <d v="2017-08-29T00:00:00"/>
    <s v="Achat épicerie bureau"/>
    <s v="Office Materials"/>
    <s v="Office"/>
    <n v="10000"/>
    <x v="0"/>
    <s v="BONDERMAN 7"/>
    <s v="29/08/SALF02F37"/>
    <s v="oui"/>
  </r>
  <r>
    <d v="2017-08-30T00:00:00"/>
    <s v="Transport Michel-maison-orange-agence de loct° Charlotte-Assurance-bureau"/>
    <s v="Transport"/>
    <s v="Office"/>
    <n v="8000"/>
    <x v="0"/>
    <s v="BONDERMAN 7"/>
    <s v="30/08/SALF02FAH"/>
    <s v="AH"/>
  </r>
  <r>
    <d v="2017-08-30T00:00:00"/>
    <s v="Prestation Juriste Extérieur  Mohamed Diédhiou/Opération"/>
    <s v="Services"/>
    <s v="Legal"/>
    <n v="200000"/>
    <x v="1"/>
    <s v="BONDERMAN 7"/>
    <s v="30/08/SALF02F38"/>
    <s v="oui"/>
  </r>
  <r>
    <d v="2017-08-30T00:00:00"/>
    <s v="Complément Honoraire Maitre Cissé"/>
    <s v="Lawyer fees"/>
    <s v="Legal"/>
    <n v="350000"/>
    <x v="1"/>
    <s v="BONDERMAN 7"/>
    <s v="30/08/SALF02F38 bis"/>
    <s v="oui"/>
  </r>
  <r>
    <d v="2017-08-30T00:00:00"/>
    <s v="Transport-bureau-ville-ville-bureau-cécile"/>
    <s v="Transport"/>
    <s v="Operations"/>
    <n v="5000"/>
    <x v="8"/>
    <s v="BONDERMAN 7"/>
    <s v="30/08/SALF02FAH"/>
    <s v="AH"/>
  </r>
  <r>
    <d v="2017-08-30T00:00:00"/>
    <s v="Internet Bureau"/>
    <s v="Internet"/>
    <s v="Office"/>
    <n v="64300"/>
    <x v="0"/>
    <s v="BONDERMAN 7"/>
    <s v="30/08/SALF06F38"/>
    <s v="oui"/>
  </r>
  <r>
    <d v="2017-08-30T00:00:00"/>
    <s v="Achat de 10 packs d'eau de 6 bouteille"/>
    <s v="Office Materials"/>
    <s v="Office"/>
    <n v="18000"/>
    <x v="0"/>
    <s v="BONDERMAN 7"/>
    <s v="30/08/SALF06F39"/>
    <s v="oui"/>
  </r>
  <r>
    <d v="2017-08-30T00:00:00"/>
    <s v="Seeddo 2iéme quinzaine Aout 2017"/>
    <s v="Telephone"/>
    <s v="Office"/>
    <n v="225000"/>
    <x v="0"/>
    <s v="BONDERMAN 7"/>
    <s v="30/08/SALF06F40"/>
    <s v="oui"/>
  </r>
  <r>
    <d v="2017-08-31T00:00:00"/>
    <s v="Transport Michel-maison-sgbs-Ass CNART-Agence de Locat° Cécile-bureau"/>
    <s v="Transport"/>
    <s v="Office"/>
    <n v="5000"/>
    <x v="0"/>
    <s v="BONDERMAN 7"/>
    <s v="31/08/SALF06FAH"/>
    <s v="AH"/>
  </r>
  <r>
    <d v="2017-08-31T00:00:00"/>
    <s v="Loyer bureau sept 17 /Payé a l'avance"/>
    <s v="Rent &amp; Utilities"/>
    <s v="Office"/>
    <n v="350000"/>
    <x v="1"/>
    <s v="BONDERMAN 7"/>
    <s v="31/08/SALF02F41"/>
    <s v="oui"/>
  </r>
  <r>
    <d v="2017-08-31T00:00:00"/>
    <s v="Prestation sur Loyer bureau sept 17 Payé a l'avance"/>
    <s v="Rent &amp; Utilities"/>
    <s v="Office"/>
    <n v="100000"/>
    <x v="1"/>
    <s v="BONDERMAN 7"/>
    <s v="31/08/SALF02F42"/>
    <s v="oui"/>
  </r>
  <r>
    <m/>
    <m/>
    <m/>
    <m/>
    <m/>
    <x v="10"/>
    <m/>
    <m/>
    <m/>
  </r>
  <r>
    <m/>
    <m/>
    <m/>
    <m/>
    <m/>
    <x v="1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14" firstHeaderRow="1" firstDataRow="2" firstDataCol="1"/>
  <pivotFields count="7">
    <pivotField showAll="0"/>
    <pivotField showAll="0"/>
    <pivotField axis="axisCol" showAll="0">
      <items count="34">
        <item m="1" x="25"/>
        <item m="1" x="18"/>
        <item m="1" x="19"/>
        <item x="11"/>
        <item m="1" x="24"/>
        <item x="10"/>
        <item x="8"/>
        <item m="1" x="27"/>
        <item x="6"/>
        <item m="1" x="21"/>
        <item x="5"/>
        <item x="15"/>
        <item x="14"/>
        <item m="1" x="26"/>
        <item x="7"/>
        <item x="0"/>
        <item x="1"/>
        <item x="4"/>
        <item m="1" x="20"/>
        <item m="1" x="23"/>
        <item x="3"/>
        <item x="16"/>
        <item x="2"/>
        <item x="13"/>
        <item m="1" x="30"/>
        <item x="12"/>
        <item m="1" x="31"/>
        <item m="1" x="22"/>
        <item m="1" x="32"/>
        <item m="1" x="17"/>
        <item m="1" x="29"/>
        <item m="1" x="28"/>
        <item x="9"/>
        <item t="default"/>
      </items>
    </pivotField>
    <pivotField axis="axisRow" showAll="0">
      <items count="14">
        <item m="1" x="11"/>
        <item m="1" x="9"/>
        <item x="1"/>
        <item x="2"/>
        <item x="5"/>
        <item x="0"/>
        <item x="4"/>
        <item x="7"/>
        <item x="3"/>
        <item m="1" x="8"/>
        <item m="1" x="12"/>
        <item m="1" x="10"/>
        <item x="6"/>
        <item t="default"/>
      </items>
    </pivotField>
    <pivotField dataField="1" showAll="0"/>
    <pivotField showAll="0"/>
    <pivotField axis="axisRow" showAll="0">
      <items count="11">
        <item m="1" x="3"/>
        <item m="1" x="7"/>
        <item sd="0" x="1"/>
        <item m="1" x="5"/>
        <item m="1" x="2"/>
        <item m="1" x="8"/>
        <item m="1" x="6"/>
        <item x="0"/>
        <item m="1" x="4"/>
        <item m="1" x="9"/>
        <item t="default"/>
      </items>
    </pivotField>
  </pivotFields>
  <rowFields count="2">
    <field x="6"/>
    <field x="3"/>
  </rowFields>
  <rowItems count="10">
    <i>
      <x v="2"/>
    </i>
    <i>
      <x v="7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2"/>
    </i>
    <i t="grand">
      <x/>
    </i>
  </rowItems>
  <colFields count="1">
    <field x="2"/>
  </colFields>
  <colItems count="18">
    <i>
      <x v="3"/>
    </i>
    <i>
      <x v="5"/>
    </i>
    <i>
      <x v="6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2"/>
    </i>
    <i>
      <x v="23"/>
    </i>
    <i>
      <x v="25"/>
    </i>
    <i>
      <x v="32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5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25">
        <item m="1" x="17"/>
        <item m="1" x="16"/>
        <item m="1" x="13"/>
        <item x="7"/>
        <item m="1" x="14"/>
        <item m="1" x="19"/>
        <item x="0"/>
        <item m="1" x="21"/>
        <item m="1" x="15"/>
        <item x="10"/>
        <item m="1" x="20"/>
        <item x="2"/>
        <item x="3"/>
        <item x="6"/>
        <item x="1"/>
        <item m="1" x="23"/>
        <item x="8"/>
        <item m="1" x="12"/>
        <item m="1" x="11"/>
        <item x="4"/>
        <item x="5"/>
        <item m="1" x="22"/>
        <item m="1" x="18"/>
        <item x="9"/>
        <item t="default"/>
      </items>
    </pivotField>
    <pivotField showAll="0"/>
    <pivotField showAll="0"/>
    <pivotField showAll="0"/>
  </pivotFields>
  <rowFields count="1">
    <field x="5"/>
  </rowFields>
  <rowItems count="12">
    <i>
      <x v="3"/>
    </i>
    <i>
      <x v="6"/>
    </i>
    <i>
      <x v="9"/>
    </i>
    <i>
      <x v="11"/>
    </i>
    <i>
      <x v="12"/>
    </i>
    <i>
      <x v="13"/>
    </i>
    <i>
      <x v="14"/>
    </i>
    <i>
      <x v="16"/>
    </i>
    <i>
      <x v="19"/>
    </i>
    <i>
      <x v="20"/>
    </i>
    <i>
      <x v="23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zoomScale="78" zoomScaleNormal="78" workbookViewId="0">
      <selection activeCell="B9" sqref="B9"/>
    </sheetView>
  </sheetViews>
  <sheetFormatPr baseColWidth="10" defaultRowHeight="15" x14ac:dyDescent="0.25"/>
  <cols>
    <col min="1" max="1" width="21" customWidth="1"/>
    <col min="2" max="2" width="23.85546875" customWidth="1"/>
    <col min="3" max="3" width="9" bestFit="1" customWidth="1"/>
    <col min="4" max="4" width="10.7109375" bestFit="1" customWidth="1"/>
    <col min="5" max="5" width="8.42578125" bestFit="1" customWidth="1"/>
    <col min="6" max="6" width="15.28515625" bestFit="1" customWidth="1"/>
    <col min="7" max="7" width="14.7109375" customWidth="1"/>
    <col min="8" max="8" width="8.28515625" customWidth="1"/>
    <col min="9" max="9" width="10.5703125" bestFit="1" customWidth="1"/>
    <col min="10" max="10" width="12.5703125" bestFit="1" customWidth="1"/>
    <col min="11" max="11" width="9.42578125" bestFit="1" customWidth="1"/>
    <col min="12" max="12" width="17.42578125" bestFit="1" customWidth="1"/>
    <col min="13" max="13" width="13.140625" bestFit="1" customWidth="1"/>
    <col min="14" max="14" width="6.28515625" bestFit="1" customWidth="1"/>
    <col min="15" max="15" width="12.42578125" bestFit="1" customWidth="1"/>
    <col min="16" max="16" width="10" bestFit="1" customWidth="1"/>
    <col min="17" max="17" width="11.5703125" bestFit="1" customWidth="1"/>
    <col min="18" max="18" width="9.140625" bestFit="1" customWidth="1"/>
    <col min="19" max="20" width="12.5703125" bestFit="1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19" x14ac:dyDescent="0.25">
      <c r="A3" s="2" t="s">
        <v>17</v>
      </c>
      <c r="B3" s="2" t="s">
        <v>19</v>
      </c>
    </row>
    <row r="4" spans="1:19" x14ac:dyDescent="0.25">
      <c r="A4" s="2" t="s">
        <v>16</v>
      </c>
      <c r="B4" t="s">
        <v>56</v>
      </c>
      <c r="C4" t="s">
        <v>14</v>
      </c>
      <c r="D4" t="s">
        <v>13</v>
      </c>
      <c r="E4" t="s">
        <v>55</v>
      </c>
      <c r="F4" t="s">
        <v>47</v>
      </c>
      <c r="G4" t="s">
        <v>52</v>
      </c>
      <c r="H4" t="s">
        <v>12</v>
      </c>
      <c r="I4" t="s">
        <v>21</v>
      </c>
      <c r="J4" t="s">
        <v>68</v>
      </c>
      <c r="K4" t="s">
        <v>10</v>
      </c>
      <c r="L4" t="s">
        <v>53</v>
      </c>
      <c r="M4" t="s">
        <v>64</v>
      </c>
      <c r="N4" t="s">
        <v>20</v>
      </c>
      <c r="O4" t="s">
        <v>49</v>
      </c>
      <c r="P4" t="s">
        <v>43</v>
      </c>
      <c r="Q4" t="s">
        <v>57</v>
      </c>
      <c r="R4" t="s">
        <v>159</v>
      </c>
      <c r="S4" t="s">
        <v>18</v>
      </c>
    </row>
    <row r="5" spans="1:19" x14ac:dyDescent="0.25">
      <c r="A5" s="1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 t="s">
        <v>106</v>
      </c>
      <c r="B6" s="3">
        <v>1504118</v>
      </c>
      <c r="C6" s="3">
        <v>1695080</v>
      </c>
      <c r="D6" s="3">
        <v>173272</v>
      </c>
      <c r="E6" s="3">
        <v>182800</v>
      </c>
      <c r="F6" s="3">
        <v>146027</v>
      </c>
      <c r="G6" s="3">
        <v>450000</v>
      </c>
      <c r="H6" s="3">
        <v>290000</v>
      </c>
      <c r="I6" s="3">
        <v>238000</v>
      </c>
      <c r="J6" s="3">
        <v>7800</v>
      </c>
      <c r="K6" s="3">
        <v>830300</v>
      </c>
      <c r="L6" s="3">
        <v>277400</v>
      </c>
      <c r="M6" s="3">
        <v>138000</v>
      </c>
      <c r="N6" s="3"/>
      <c r="O6" s="3">
        <v>2925</v>
      </c>
      <c r="P6" s="3">
        <v>431392</v>
      </c>
      <c r="Q6" s="3">
        <v>500000</v>
      </c>
      <c r="R6" s="3">
        <v>6000</v>
      </c>
      <c r="S6" s="3">
        <v>6873114</v>
      </c>
    </row>
    <row r="7" spans="1:19" x14ac:dyDescent="0.25">
      <c r="A7" s="4" t="s">
        <v>59</v>
      </c>
      <c r="B7" s="3"/>
      <c r="C7" s="3">
        <v>14580</v>
      </c>
      <c r="D7" s="3"/>
      <c r="E7" s="3"/>
      <c r="F7" s="3"/>
      <c r="G7" s="3"/>
      <c r="H7" s="3">
        <v>90000</v>
      </c>
      <c r="I7" s="3">
        <v>1000</v>
      </c>
      <c r="J7" s="3"/>
      <c r="K7" s="3">
        <v>412500</v>
      </c>
      <c r="L7" s="3">
        <v>244000</v>
      </c>
      <c r="M7" s="3">
        <v>125000</v>
      </c>
      <c r="N7" s="3"/>
      <c r="O7" s="3"/>
      <c r="P7" s="3">
        <v>165606</v>
      </c>
      <c r="Q7" s="3"/>
      <c r="R7" s="3"/>
      <c r="S7" s="3">
        <v>1052686</v>
      </c>
    </row>
    <row r="8" spans="1:19" x14ac:dyDescent="0.25">
      <c r="A8" s="4" t="s">
        <v>58</v>
      </c>
      <c r="B8" s="3"/>
      <c r="C8" s="3">
        <v>14200</v>
      </c>
      <c r="D8" s="3"/>
      <c r="E8" s="3"/>
      <c r="F8" s="3"/>
      <c r="G8" s="3"/>
      <c r="H8" s="3">
        <v>200000</v>
      </c>
      <c r="I8" s="3"/>
      <c r="J8" s="3"/>
      <c r="K8" s="3">
        <v>50500</v>
      </c>
      <c r="L8" s="3"/>
      <c r="M8" s="3"/>
      <c r="N8" s="3"/>
      <c r="O8" s="3"/>
      <c r="P8" s="3">
        <v>185786</v>
      </c>
      <c r="Q8" s="3">
        <v>500000</v>
      </c>
      <c r="R8" s="3"/>
      <c r="S8" s="3">
        <v>950486</v>
      </c>
    </row>
    <row r="9" spans="1:19" x14ac:dyDescent="0.25">
      <c r="A9" s="4" t="s">
        <v>310</v>
      </c>
      <c r="B9" s="3"/>
      <c r="C9" s="3">
        <v>206300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v>206300</v>
      </c>
    </row>
    <row r="10" spans="1:19" x14ac:dyDescent="0.25">
      <c r="A10" s="4" t="s">
        <v>8</v>
      </c>
      <c r="B10" s="3">
        <v>280000</v>
      </c>
      <c r="C10" s="3">
        <v>20000</v>
      </c>
      <c r="D10" s="3"/>
      <c r="E10" s="3">
        <v>182800</v>
      </c>
      <c r="F10" s="3">
        <v>146027</v>
      </c>
      <c r="G10" s="3">
        <v>450000</v>
      </c>
      <c r="H10" s="3"/>
      <c r="I10" s="3">
        <v>225000</v>
      </c>
      <c r="J10" s="3">
        <v>7800</v>
      </c>
      <c r="K10" s="3">
        <v>71000</v>
      </c>
      <c r="L10" s="3"/>
      <c r="M10" s="3"/>
      <c r="N10" s="3"/>
      <c r="O10" s="3">
        <v>2925</v>
      </c>
      <c r="P10" s="3"/>
      <c r="Q10" s="3"/>
      <c r="R10" s="3"/>
      <c r="S10" s="3">
        <v>1385552</v>
      </c>
    </row>
    <row r="11" spans="1:19" x14ac:dyDescent="0.25">
      <c r="A11" s="4" t="s">
        <v>149</v>
      </c>
      <c r="B11" s="3"/>
      <c r="C11" s="3">
        <v>540000</v>
      </c>
      <c r="D11" s="3"/>
      <c r="E11" s="3"/>
      <c r="F11" s="3"/>
      <c r="G11" s="3"/>
      <c r="H11" s="3"/>
      <c r="I11" s="3">
        <v>12000</v>
      </c>
      <c r="J11" s="3"/>
      <c r="K11" s="3">
        <v>263300</v>
      </c>
      <c r="L11" s="3">
        <v>33400</v>
      </c>
      <c r="M11" s="3">
        <v>13000</v>
      </c>
      <c r="N11" s="3"/>
      <c r="O11" s="3"/>
      <c r="P11" s="3"/>
      <c r="Q11" s="3"/>
      <c r="R11" s="3">
        <v>6000</v>
      </c>
      <c r="S11" s="3">
        <v>867700</v>
      </c>
    </row>
    <row r="12" spans="1:19" x14ac:dyDescent="0.25">
      <c r="A12" s="4" t="s">
        <v>42</v>
      </c>
      <c r="B12" s="3">
        <v>1220000</v>
      </c>
      <c r="C12" s="3">
        <v>900000</v>
      </c>
      <c r="D12" s="3">
        <v>173272</v>
      </c>
      <c r="E12" s="3"/>
      <c r="F12" s="3"/>
      <c r="G12" s="3"/>
      <c r="H12" s="3"/>
      <c r="I12" s="3"/>
      <c r="J12" s="3"/>
      <c r="K12" s="3">
        <v>33000</v>
      </c>
      <c r="L12" s="3"/>
      <c r="M12" s="3"/>
      <c r="N12" s="3"/>
      <c r="O12" s="3"/>
      <c r="P12" s="3">
        <v>80000</v>
      </c>
      <c r="Q12" s="3"/>
      <c r="R12" s="3"/>
      <c r="S12" s="3">
        <v>2406272</v>
      </c>
    </row>
    <row r="13" spans="1:19" x14ac:dyDescent="0.25">
      <c r="A13" s="4" t="s">
        <v>213</v>
      </c>
      <c r="B13" s="3">
        <v>4118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v>4118</v>
      </c>
    </row>
    <row r="14" spans="1:19" x14ac:dyDescent="0.25">
      <c r="A14" s="1" t="s">
        <v>18</v>
      </c>
      <c r="B14" s="3">
        <v>1504118</v>
      </c>
      <c r="C14" s="3">
        <v>1695080</v>
      </c>
      <c r="D14" s="3">
        <v>173272</v>
      </c>
      <c r="E14" s="3">
        <v>182800</v>
      </c>
      <c r="F14" s="3">
        <v>146027</v>
      </c>
      <c r="G14" s="3">
        <v>450000</v>
      </c>
      <c r="H14" s="3">
        <v>290000</v>
      </c>
      <c r="I14" s="3">
        <v>238000</v>
      </c>
      <c r="J14" s="3">
        <v>7800</v>
      </c>
      <c r="K14" s="3">
        <v>830300</v>
      </c>
      <c r="L14" s="3">
        <v>277400</v>
      </c>
      <c r="M14" s="3">
        <v>138000</v>
      </c>
      <c r="N14" s="3"/>
      <c r="O14" s="3">
        <v>2925</v>
      </c>
      <c r="P14" s="3">
        <v>431392</v>
      </c>
      <c r="Q14" s="3">
        <v>500000</v>
      </c>
      <c r="R14" s="3">
        <v>6000</v>
      </c>
      <c r="S14" s="3">
        <v>6873114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9" sqref="A9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16</v>
      </c>
      <c r="B3" t="s">
        <v>17</v>
      </c>
    </row>
    <row r="4" spans="1:2" x14ac:dyDescent="0.25">
      <c r="A4" s="1" t="s">
        <v>41</v>
      </c>
      <c r="B4" s="3">
        <v>713709</v>
      </c>
    </row>
    <row r="5" spans="1:2" x14ac:dyDescent="0.25">
      <c r="A5" s="1" t="s">
        <v>11</v>
      </c>
      <c r="B5" s="3">
        <v>811600</v>
      </c>
    </row>
    <row r="6" spans="1:2" x14ac:dyDescent="0.25">
      <c r="A6" s="1" t="s">
        <v>20</v>
      </c>
      <c r="B6" s="3"/>
    </row>
    <row r="7" spans="1:2" x14ac:dyDescent="0.25">
      <c r="A7" s="1" t="s">
        <v>69</v>
      </c>
      <c r="B7" s="3">
        <v>616500</v>
      </c>
    </row>
    <row r="8" spans="1:2" x14ac:dyDescent="0.25">
      <c r="A8" s="1" t="s">
        <v>61</v>
      </c>
      <c r="B8" s="3">
        <v>205593</v>
      </c>
    </row>
    <row r="9" spans="1:2" x14ac:dyDescent="0.25">
      <c r="A9" s="1" t="s">
        <v>65</v>
      </c>
      <c r="B9" s="3">
        <v>322211</v>
      </c>
    </row>
    <row r="10" spans="1:2" x14ac:dyDescent="0.25">
      <c r="A10" s="1" t="s">
        <v>48</v>
      </c>
      <c r="B10" s="3">
        <v>1762925</v>
      </c>
    </row>
    <row r="11" spans="1:2" x14ac:dyDescent="0.25">
      <c r="A11" s="1" t="s">
        <v>40</v>
      </c>
      <c r="B11" s="3">
        <v>1999000</v>
      </c>
    </row>
    <row r="12" spans="1:2" x14ac:dyDescent="0.25">
      <c r="A12" s="1" t="s">
        <v>66</v>
      </c>
      <c r="B12" s="3">
        <v>190743</v>
      </c>
    </row>
    <row r="13" spans="1:2" x14ac:dyDescent="0.25">
      <c r="A13" s="1" t="s">
        <v>67</v>
      </c>
      <c r="B13" s="3">
        <v>224833</v>
      </c>
    </row>
    <row r="14" spans="1:2" x14ac:dyDescent="0.25">
      <c r="A14" s="1" t="s">
        <v>154</v>
      </c>
      <c r="B14" s="3">
        <v>26000</v>
      </c>
    </row>
    <row r="15" spans="1:2" x14ac:dyDescent="0.25">
      <c r="A15" s="1" t="s">
        <v>18</v>
      </c>
      <c r="B15" s="3">
        <v>6873114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6"/>
  <sheetViews>
    <sheetView topLeftCell="A100" zoomScale="96" zoomScaleNormal="96" workbookViewId="0">
      <selection activeCell="A5" sqref="A5:XFD5"/>
    </sheetView>
  </sheetViews>
  <sheetFormatPr baseColWidth="10" defaultColWidth="13.7109375" defaultRowHeight="15" x14ac:dyDescent="0.25"/>
  <cols>
    <col min="1" max="1" width="13.7109375" style="62"/>
    <col min="2" max="2" width="67.5703125" style="62" customWidth="1"/>
    <col min="3" max="3" width="19.28515625" style="62" customWidth="1"/>
    <col min="4" max="4" width="15.5703125" style="62" customWidth="1"/>
    <col min="5" max="5" width="24.140625" style="71" customWidth="1"/>
    <col min="6" max="6" width="13.7109375" style="62"/>
    <col min="7" max="7" width="15.5703125" style="62" customWidth="1"/>
    <col min="8" max="8" width="26.42578125" style="62" customWidth="1"/>
    <col min="9" max="16384" width="13.7109375" style="62"/>
  </cols>
  <sheetData>
    <row r="1" spans="1:12" s="64" customFormat="1" ht="42" customHeight="1" thickBot="1" x14ac:dyDescent="0.3">
      <c r="A1" s="67" t="s">
        <v>0</v>
      </c>
      <c r="B1" s="69" t="s">
        <v>1</v>
      </c>
      <c r="C1" s="69" t="s">
        <v>345</v>
      </c>
      <c r="D1" s="69" t="s">
        <v>2</v>
      </c>
      <c r="E1" s="70" t="s">
        <v>3</v>
      </c>
      <c r="F1" s="69" t="s">
        <v>4</v>
      </c>
      <c r="G1" s="119" t="s">
        <v>5</v>
      </c>
      <c r="H1" s="69" t="s">
        <v>6</v>
      </c>
      <c r="I1" s="68" t="s">
        <v>7</v>
      </c>
      <c r="K1" s="64" t="s">
        <v>9</v>
      </c>
      <c r="L1" s="64" t="s">
        <v>9</v>
      </c>
    </row>
    <row r="2" spans="1:12" x14ac:dyDescent="0.25">
      <c r="A2" s="98">
        <v>42949</v>
      </c>
      <c r="B2" s="99" t="s">
        <v>92</v>
      </c>
      <c r="C2" s="100" t="s">
        <v>68</v>
      </c>
      <c r="D2" s="99" t="s">
        <v>8</v>
      </c>
      <c r="E2" s="122">
        <v>3200</v>
      </c>
      <c r="F2" s="99" t="s">
        <v>11</v>
      </c>
      <c r="G2" s="48" t="s">
        <v>106</v>
      </c>
      <c r="H2" s="101" t="s">
        <v>74</v>
      </c>
      <c r="I2" s="102" t="s">
        <v>51</v>
      </c>
    </row>
    <row r="3" spans="1:12" x14ac:dyDescent="0.25">
      <c r="A3" s="98">
        <v>42949</v>
      </c>
      <c r="B3" s="99" t="s">
        <v>76</v>
      </c>
      <c r="C3" s="100" t="s">
        <v>10</v>
      </c>
      <c r="D3" s="99" t="s">
        <v>8</v>
      </c>
      <c r="E3" s="122">
        <v>1000</v>
      </c>
      <c r="F3" s="99" t="s">
        <v>11</v>
      </c>
      <c r="G3" s="48" t="s">
        <v>106</v>
      </c>
      <c r="H3" s="101" t="s">
        <v>75</v>
      </c>
      <c r="I3" s="103" t="s">
        <v>54</v>
      </c>
    </row>
    <row r="4" spans="1:12" x14ac:dyDescent="0.25">
      <c r="A4" s="98">
        <v>42949</v>
      </c>
      <c r="B4" s="99" t="s">
        <v>91</v>
      </c>
      <c r="C4" s="100" t="s">
        <v>10</v>
      </c>
      <c r="D4" s="99" t="s">
        <v>8</v>
      </c>
      <c r="E4" s="122">
        <v>12500</v>
      </c>
      <c r="F4" s="99" t="s">
        <v>11</v>
      </c>
      <c r="G4" s="48" t="s">
        <v>106</v>
      </c>
      <c r="H4" s="101" t="s">
        <v>75</v>
      </c>
      <c r="I4" s="103" t="s">
        <v>54</v>
      </c>
    </row>
    <row r="5" spans="1:12" s="73" customFormat="1" x14ac:dyDescent="0.25">
      <c r="A5" s="112">
        <v>42949</v>
      </c>
      <c r="B5" s="113" t="s">
        <v>292</v>
      </c>
      <c r="C5" s="130" t="s">
        <v>344</v>
      </c>
      <c r="D5" s="128" t="s">
        <v>8</v>
      </c>
      <c r="E5" s="124">
        <v>2925</v>
      </c>
      <c r="F5" s="113" t="s">
        <v>48</v>
      </c>
      <c r="G5" s="74" t="s">
        <v>106</v>
      </c>
      <c r="H5" s="115" t="s">
        <v>293</v>
      </c>
      <c r="I5" s="118" t="s">
        <v>51</v>
      </c>
    </row>
    <row r="6" spans="1:12" x14ac:dyDescent="0.25">
      <c r="A6" s="98">
        <v>42950</v>
      </c>
      <c r="B6" s="99" t="s">
        <v>77</v>
      </c>
      <c r="C6" s="100" t="s">
        <v>10</v>
      </c>
      <c r="D6" s="99" t="s">
        <v>8</v>
      </c>
      <c r="E6" s="122">
        <v>1000</v>
      </c>
      <c r="F6" s="99" t="s">
        <v>11</v>
      </c>
      <c r="G6" s="48" t="s">
        <v>106</v>
      </c>
      <c r="H6" s="101" t="s">
        <v>75</v>
      </c>
      <c r="I6" s="103" t="s">
        <v>54</v>
      </c>
    </row>
    <row r="7" spans="1:12" x14ac:dyDescent="0.25">
      <c r="A7" s="98">
        <v>42951</v>
      </c>
      <c r="B7" s="99" t="s">
        <v>80</v>
      </c>
      <c r="C7" s="100" t="s">
        <v>10</v>
      </c>
      <c r="D7" s="99" t="s">
        <v>59</v>
      </c>
      <c r="E7" s="122">
        <v>45500</v>
      </c>
      <c r="F7" s="99" t="s">
        <v>69</v>
      </c>
      <c r="G7" s="48" t="s">
        <v>106</v>
      </c>
      <c r="H7" s="101" t="s">
        <v>79</v>
      </c>
      <c r="I7" s="103" t="s">
        <v>54</v>
      </c>
    </row>
    <row r="8" spans="1:12" x14ac:dyDescent="0.25">
      <c r="A8" s="104">
        <v>42951</v>
      </c>
      <c r="B8" s="99" t="s">
        <v>78</v>
      </c>
      <c r="C8" s="100" t="s">
        <v>64</v>
      </c>
      <c r="D8" s="99" t="s">
        <v>59</v>
      </c>
      <c r="E8" s="122">
        <v>10000</v>
      </c>
      <c r="F8" s="99" t="s">
        <v>69</v>
      </c>
      <c r="G8" s="48" t="s">
        <v>106</v>
      </c>
      <c r="H8" s="101" t="s">
        <v>79</v>
      </c>
      <c r="I8" s="103" t="s">
        <v>54</v>
      </c>
    </row>
    <row r="9" spans="1:12" x14ac:dyDescent="0.25">
      <c r="A9" s="104">
        <v>42951</v>
      </c>
      <c r="B9" s="99" t="s">
        <v>84</v>
      </c>
      <c r="C9" s="100" t="s">
        <v>53</v>
      </c>
      <c r="D9" s="99" t="s">
        <v>59</v>
      </c>
      <c r="E9" s="122">
        <v>15000</v>
      </c>
      <c r="F9" s="99" t="s">
        <v>69</v>
      </c>
      <c r="G9" s="48" t="s">
        <v>106</v>
      </c>
      <c r="H9" s="101" t="s">
        <v>79</v>
      </c>
      <c r="I9" s="103" t="s">
        <v>54</v>
      </c>
    </row>
    <row r="10" spans="1:12" x14ac:dyDescent="0.25">
      <c r="A10" s="98">
        <v>42951</v>
      </c>
      <c r="B10" s="99" t="s">
        <v>81</v>
      </c>
      <c r="C10" s="100" t="s">
        <v>53</v>
      </c>
      <c r="D10" s="99" t="s">
        <v>59</v>
      </c>
      <c r="E10" s="122">
        <v>34000</v>
      </c>
      <c r="F10" s="99" t="s">
        <v>69</v>
      </c>
      <c r="G10" s="48" t="s">
        <v>106</v>
      </c>
      <c r="H10" s="101" t="s">
        <v>321</v>
      </c>
      <c r="I10" s="102" t="s">
        <v>51</v>
      </c>
    </row>
    <row r="11" spans="1:12" x14ac:dyDescent="0.25">
      <c r="A11" s="98">
        <v>42951</v>
      </c>
      <c r="B11" s="99" t="s">
        <v>82</v>
      </c>
      <c r="C11" s="100" t="s">
        <v>10</v>
      </c>
      <c r="D11" s="99" t="s">
        <v>59</v>
      </c>
      <c r="E11" s="122">
        <v>45500</v>
      </c>
      <c r="F11" s="99" t="s">
        <v>61</v>
      </c>
      <c r="G11" s="48" t="s">
        <v>106</v>
      </c>
      <c r="H11" s="101" t="s">
        <v>83</v>
      </c>
      <c r="I11" s="103" t="s">
        <v>54</v>
      </c>
    </row>
    <row r="12" spans="1:12" x14ac:dyDescent="0.25">
      <c r="A12" s="104">
        <v>42951</v>
      </c>
      <c r="B12" s="99" t="s">
        <v>63</v>
      </c>
      <c r="C12" s="100" t="s">
        <v>64</v>
      </c>
      <c r="D12" s="99" t="s">
        <v>59</v>
      </c>
      <c r="E12" s="122">
        <v>10000</v>
      </c>
      <c r="F12" s="99" t="s">
        <v>61</v>
      </c>
      <c r="G12" s="48" t="s">
        <v>106</v>
      </c>
      <c r="H12" s="101" t="s">
        <v>83</v>
      </c>
      <c r="I12" s="103" t="s">
        <v>54</v>
      </c>
    </row>
    <row r="13" spans="1:12" x14ac:dyDescent="0.25">
      <c r="A13" s="104">
        <v>42951</v>
      </c>
      <c r="B13" s="99" t="s">
        <v>85</v>
      </c>
      <c r="C13" s="100" t="s">
        <v>53</v>
      </c>
      <c r="D13" s="99" t="s">
        <v>59</v>
      </c>
      <c r="E13" s="122">
        <v>10000</v>
      </c>
      <c r="F13" s="99" t="s">
        <v>61</v>
      </c>
      <c r="G13" s="48" t="s">
        <v>106</v>
      </c>
      <c r="H13" s="101" t="s">
        <v>83</v>
      </c>
      <c r="I13" s="103" t="s">
        <v>54</v>
      </c>
    </row>
    <row r="14" spans="1:12" x14ac:dyDescent="0.25">
      <c r="A14" s="98">
        <v>42951</v>
      </c>
      <c r="B14" s="99" t="s">
        <v>70</v>
      </c>
      <c r="C14" s="100" t="s">
        <v>47</v>
      </c>
      <c r="D14" s="99" t="s">
        <v>8</v>
      </c>
      <c r="E14" s="122">
        <v>38250</v>
      </c>
      <c r="F14" s="99" t="s">
        <v>66</v>
      </c>
      <c r="G14" s="48" t="s">
        <v>106</v>
      </c>
      <c r="H14" s="101" t="s">
        <v>86</v>
      </c>
      <c r="I14" s="102" t="s">
        <v>51</v>
      </c>
    </row>
    <row r="15" spans="1:12" x14ac:dyDescent="0.25">
      <c r="A15" s="104">
        <v>42951</v>
      </c>
      <c r="B15" s="99" t="s">
        <v>87</v>
      </c>
      <c r="C15" s="100" t="s">
        <v>10</v>
      </c>
      <c r="D15" s="99" t="s">
        <v>58</v>
      </c>
      <c r="E15" s="122">
        <v>8000</v>
      </c>
      <c r="F15" s="99" t="s">
        <v>66</v>
      </c>
      <c r="G15" s="48" t="s">
        <v>106</v>
      </c>
      <c r="H15" s="101" t="s">
        <v>88</v>
      </c>
      <c r="I15" s="103" t="s">
        <v>54</v>
      </c>
    </row>
    <row r="16" spans="1:12" x14ac:dyDescent="0.25">
      <c r="A16" s="104">
        <v>42951</v>
      </c>
      <c r="B16" s="99" t="s">
        <v>89</v>
      </c>
      <c r="C16" s="100" t="s">
        <v>10</v>
      </c>
      <c r="D16" s="99" t="s">
        <v>8</v>
      </c>
      <c r="E16" s="123">
        <v>2000</v>
      </c>
      <c r="F16" s="99" t="s">
        <v>11</v>
      </c>
      <c r="G16" s="48" t="s">
        <v>106</v>
      </c>
      <c r="H16" s="101" t="s">
        <v>62</v>
      </c>
      <c r="I16" s="103" t="s">
        <v>54</v>
      </c>
    </row>
    <row r="17" spans="1:10" x14ac:dyDescent="0.25">
      <c r="A17" s="104">
        <v>42951</v>
      </c>
      <c r="B17" s="99" t="s">
        <v>90</v>
      </c>
      <c r="C17" s="100" t="s">
        <v>10</v>
      </c>
      <c r="D17" s="99" t="s">
        <v>59</v>
      </c>
      <c r="E17" s="122">
        <v>2000</v>
      </c>
      <c r="F17" s="99" t="s">
        <v>69</v>
      </c>
      <c r="G17" s="48" t="s">
        <v>106</v>
      </c>
      <c r="H17" s="101" t="s">
        <v>79</v>
      </c>
      <c r="I17" s="103" t="s">
        <v>54</v>
      </c>
    </row>
    <row r="18" spans="1:10" x14ac:dyDescent="0.25">
      <c r="A18" s="112">
        <v>42954</v>
      </c>
      <c r="B18" s="113" t="s">
        <v>93</v>
      </c>
      <c r="C18" s="114" t="s">
        <v>10</v>
      </c>
      <c r="D18" s="113" t="s">
        <v>58</v>
      </c>
      <c r="E18" s="124">
        <v>2000</v>
      </c>
      <c r="F18" s="113" t="s">
        <v>67</v>
      </c>
      <c r="G18" s="74" t="s">
        <v>106</v>
      </c>
      <c r="H18" s="115" t="s">
        <v>99</v>
      </c>
      <c r="I18" s="116" t="s">
        <v>54</v>
      </c>
      <c r="J18" s="73"/>
    </row>
    <row r="19" spans="1:10" x14ac:dyDescent="0.25">
      <c r="A19" s="112">
        <v>42954</v>
      </c>
      <c r="B19" s="113" t="s">
        <v>94</v>
      </c>
      <c r="C19" s="114" t="s">
        <v>10</v>
      </c>
      <c r="D19" s="113" t="s">
        <v>58</v>
      </c>
      <c r="E19" s="124">
        <v>1500</v>
      </c>
      <c r="F19" s="113" t="s">
        <v>66</v>
      </c>
      <c r="G19" s="74" t="s">
        <v>106</v>
      </c>
      <c r="H19" s="115" t="s">
        <v>100</v>
      </c>
      <c r="I19" s="116" t="s">
        <v>54</v>
      </c>
      <c r="J19" s="73"/>
    </row>
    <row r="20" spans="1:10" x14ac:dyDescent="0.25">
      <c r="A20" s="117">
        <v>42954</v>
      </c>
      <c r="B20" s="113" t="s">
        <v>95</v>
      </c>
      <c r="C20" s="114" t="s">
        <v>10</v>
      </c>
      <c r="D20" s="113" t="s">
        <v>58</v>
      </c>
      <c r="E20" s="124">
        <v>2500</v>
      </c>
      <c r="F20" s="113" t="s">
        <v>66</v>
      </c>
      <c r="G20" s="74" t="s">
        <v>106</v>
      </c>
      <c r="H20" s="115" t="s">
        <v>100</v>
      </c>
      <c r="I20" s="116" t="s">
        <v>54</v>
      </c>
      <c r="J20" s="73"/>
    </row>
    <row r="21" spans="1:10" x14ac:dyDescent="0.25">
      <c r="A21" s="112">
        <v>42955</v>
      </c>
      <c r="B21" s="113" t="s">
        <v>91</v>
      </c>
      <c r="C21" s="114" t="s">
        <v>10</v>
      </c>
      <c r="D21" s="113" t="s">
        <v>8</v>
      </c>
      <c r="E21" s="124">
        <v>12500</v>
      </c>
      <c r="F21" s="113" t="s">
        <v>11</v>
      </c>
      <c r="G21" s="74" t="s">
        <v>106</v>
      </c>
      <c r="H21" s="115" t="s">
        <v>101</v>
      </c>
      <c r="I21" s="116" t="s">
        <v>54</v>
      </c>
      <c r="J21" s="73"/>
    </row>
    <row r="22" spans="1:10" x14ac:dyDescent="0.25">
      <c r="A22" s="112">
        <v>42955</v>
      </c>
      <c r="B22" s="113" t="s">
        <v>93</v>
      </c>
      <c r="C22" s="114" t="s">
        <v>10</v>
      </c>
      <c r="D22" s="113" t="s">
        <v>58</v>
      </c>
      <c r="E22" s="124">
        <v>2000</v>
      </c>
      <c r="F22" s="113" t="s">
        <v>67</v>
      </c>
      <c r="G22" s="74" t="s">
        <v>106</v>
      </c>
      <c r="H22" s="115" t="s">
        <v>102</v>
      </c>
      <c r="I22" s="116" t="s">
        <v>54</v>
      </c>
      <c r="J22" s="73"/>
    </row>
    <row r="23" spans="1:10" x14ac:dyDescent="0.25">
      <c r="A23" s="112">
        <v>42955</v>
      </c>
      <c r="B23" s="113" t="s">
        <v>94</v>
      </c>
      <c r="C23" s="114" t="s">
        <v>10</v>
      </c>
      <c r="D23" s="113" t="s">
        <v>58</v>
      </c>
      <c r="E23" s="124">
        <v>1500</v>
      </c>
      <c r="F23" s="113" t="s">
        <v>66</v>
      </c>
      <c r="G23" s="74" t="s">
        <v>106</v>
      </c>
      <c r="H23" s="115" t="s">
        <v>103</v>
      </c>
      <c r="I23" s="116" t="s">
        <v>54</v>
      </c>
      <c r="J23" s="73"/>
    </row>
    <row r="24" spans="1:10" x14ac:dyDescent="0.25">
      <c r="A24" s="117">
        <v>42955</v>
      </c>
      <c r="B24" s="113" t="s">
        <v>95</v>
      </c>
      <c r="C24" s="114" t="s">
        <v>10</v>
      </c>
      <c r="D24" s="113" t="s">
        <v>58</v>
      </c>
      <c r="E24" s="124">
        <v>2500</v>
      </c>
      <c r="F24" s="113" t="s">
        <v>66</v>
      </c>
      <c r="G24" s="74" t="s">
        <v>106</v>
      </c>
      <c r="H24" s="115" t="s">
        <v>103</v>
      </c>
      <c r="I24" s="116" t="s">
        <v>54</v>
      </c>
      <c r="J24" s="73"/>
    </row>
    <row r="25" spans="1:10" x14ac:dyDescent="0.25">
      <c r="A25" s="117">
        <v>42955</v>
      </c>
      <c r="B25" s="113" t="s">
        <v>96</v>
      </c>
      <c r="C25" s="114" t="s">
        <v>10</v>
      </c>
      <c r="D25" s="113" t="s">
        <v>8</v>
      </c>
      <c r="E25" s="125">
        <v>2000</v>
      </c>
      <c r="F25" s="113" t="s">
        <v>11</v>
      </c>
      <c r="G25" s="74" t="s">
        <v>106</v>
      </c>
      <c r="H25" s="115" t="s">
        <v>101</v>
      </c>
      <c r="I25" s="116" t="s">
        <v>54</v>
      </c>
      <c r="J25" s="73"/>
    </row>
    <row r="26" spans="1:10" x14ac:dyDescent="0.25">
      <c r="A26" s="112">
        <v>42956</v>
      </c>
      <c r="B26" s="113" t="s">
        <v>93</v>
      </c>
      <c r="C26" s="114" t="s">
        <v>10</v>
      </c>
      <c r="D26" s="113" t="s">
        <v>58</v>
      </c>
      <c r="E26" s="124">
        <v>2000</v>
      </c>
      <c r="F26" s="113" t="s">
        <v>67</v>
      </c>
      <c r="G26" s="74" t="s">
        <v>106</v>
      </c>
      <c r="H26" s="115" t="s">
        <v>104</v>
      </c>
      <c r="I26" s="116" t="s">
        <v>54</v>
      </c>
      <c r="J26" s="73"/>
    </row>
    <row r="27" spans="1:10" x14ac:dyDescent="0.25">
      <c r="A27" s="112">
        <v>42956</v>
      </c>
      <c r="B27" s="113" t="s">
        <v>94</v>
      </c>
      <c r="C27" s="114" t="s">
        <v>10</v>
      </c>
      <c r="D27" s="113" t="s">
        <v>58</v>
      </c>
      <c r="E27" s="124">
        <v>2000</v>
      </c>
      <c r="F27" s="113" t="s">
        <v>66</v>
      </c>
      <c r="G27" s="74" t="s">
        <v>106</v>
      </c>
      <c r="H27" s="115" t="s">
        <v>105</v>
      </c>
      <c r="I27" s="116" t="s">
        <v>54</v>
      </c>
      <c r="J27" s="73"/>
    </row>
    <row r="28" spans="1:10" x14ac:dyDescent="0.25">
      <c r="A28" s="117">
        <v>42956</v>
      </c>
      <c r="B28" s="113" t="s">
        <v>95</v>
      </c>
      <c r="C28" s="114" t="s">
        <v>10</v>
      </c>
      <c r="D28" s="113" t="s">
        <v>58</v>
      </c>
      <c r="E28" s="124">
        <v>2500</v>
      </c>
      <c r="F28" s="113" t="s">
        <v>66</v>
      </c>
      <c r="G28" s="74" t="s">
        <v>106</v>
      </c>
      <c r="H28" s="115" t="s">
        <v>105</v>
      </c>
      <c r="I28" s="116" t="s">
        <v>54</v>
      </c>
      <c r="J28" s="73"/>
    </row>
    <row r="29" spans="1:10" x14ac:dyDescent="0.25">
      <c r="A29" s="112">
        <v>42958</v>
      </c>
      <c r="B29" s="113" t="s">
        <v>98</v>
      </c>
      <c r="C29" s="114" t="s">
        <v>68</v>
      </c>
      <c r="D29" s="113" t="s">
        <v>8</v>
      </c>
      <c r="E29" s="124">
        <v>4600</v>
      </c>
      <c r="F29" s="113" t="s">
        <v>11</v>
      </c>
      <c r="G29" s="74" t="s">
        <v>106</v>
      </c>
      <c r="H29" s="115" t="s">
        <v>247</v>
      </c>
      <c r="I29" s="118" t="s">
        <v>51</v>
      </c>
      <c r="J29" s="73"/>
    </row>
    <row r="30" spans="1:10" x14ac:dyDescent="0.25">
      <c r="A30" s="112">
        <v>42958</v>
      </c>
      <c r="B30" s="113" t="s">
        <v>89</v>
      </c>
      <c r="C30" s="114" t="s">
        <v>10</v>
      </c>
      <c r="D30" s="113" t="s">
        <v>8</v>
      </c>
      <c r="E30" s="125">
        <v>2000</v>
      </c>
      <c r="F30" s="113" t="s">
        <v>11</v>
      </c>
      <c r="G30" s="74" t="s">
        <v>106</v>
      </c>
      <c r="H30" s="115" t="s">
        <v>97</v>
      </c>
      <c r="I30" s="116" t="s">
        <v>54</v>
      </c>
      <c r="J30" s="73"/>
    </row>
    <row r="31" spans="1:10" x14ac:dyDescent="0.25">
      <c r="A31" s="112">
        <v>42961</v>
      </c>
      <c r="B31" s="113" t="s">
        <v>107</v>
      </c>
      <c r="C31" s="114" t="s">
        <v>10</v>
      </c>
      <c r="D31" s="113" t="s">
        <v>58</v>
      </c>
      <c r="E31" s="124">
        <v>3000</v>
      </c>
      <c r="F31" s="113" t="s">
        <v>66</v>
      </c>
      <c r="G31" s="74" t="s">
        <v>106</v>
      </c>
      <c r="H31" s="115" t="s">
        <v>108</v>
      </c>
      <c r="I31" s="116" t="s">
        <v>54</v>
      </c>
      <c r="J31" s="73"/>
    </row>
    <row r="32" spans="1:10" x14ac:dyDescent="0.25">
      <c r="A32" s="112">
        <v>42961</v>
      </c>
      <c r="B32" s="113" t="s">
        <v>109</v>
      </c>
      <c r="C32" s="114" t="s">
        <v>10</v>
      </c>
      <c r="D32" s="113" t="s">
        <v>8</v>
      </c>
      <c r="E32" s="124">
        <v>10000</v>
      </c>
      <c r="F32" s="113" t="s">
        <v>11</v>
      </c>
      <c r="G32" s="74" t="s">
        <v>106</v>
      </c>
      <c r="H32" s="115" t="s">
        <v>110</v>
      </c>
      <c r="I32" s="116" t="s">
        <v>54</v>
      </c>
      <c r="J32" s="73"/>
    </row>
    <row r="33" spans="1:22" x14ac:dyDescent="0.25">
      <c r="A33" s="112">
        <v>42963</v>
      </c>
      <c r="B33" s="113" t="s">
        <v>107</v>
      </c>
      <c r="C33" s="114" t="s">
        <v>10</v>
      </c>
      <c r="D33" s="113" t="s">
        <v>58</v>
      </c>
      <c r="E33" s="124">
        <v>3000</v>
      </c>
      <c r="F33" s="113" t="s">
        <v>66</v>
      </c>
      <c r="G33" s="74" t="s">
        <v>106</v>
      </c>
      <c r="H33" s="115" t="s">
        <v>108</v>
      </c>
      <c r="I33" s="116" t="s">
        <v>54</v>
      </c>
      <c r="J33" s="79"/>
    </row>
    <row r="34" spans="1:22" x14ac:dyDescent="0.25">
      <c r="A34" s="98">
        <v>42963</v>
      </c>
      <c r="B34" s="99" t="s">
        <v>115</v>
      </c>
      <c r="C34" s="100" t="s">
        <v>10</v>
      </c>
      <c r="D34" s="99" t="s">
        <v>59</v>
      </c>
      <c r="E34" s="122">
        <v>115000</v>
      </c>
      <c r="F34" s="99" t="s">
        <v>69</v>
      </c>
      <c r="G34" s="48" t="s">
        <v>106</v>
      </c>
      <c r="H34" s="101" t="s">
        <v>117</v>
      </c>
      <c r="I34" s="103" t="s">
        <v>54</v>
      </c>
    </row>
    <row r="35" spans="1:22" x14ac:dyDescent="0.25">
      <c r="A35" s="98">
        <v>42963</v>
      </c>
      <c r="B35" s="99" t="s">
        <v>78</v>
      </c>
      <c r="C35" s="100" t="s">
        <v>64</v>
      </c>
      <c r="D35" s="99" t="s">
        <v>59</v>
      </c>
      <c r="E35" s="122">
        <v>10000</v>
      </c>
      <c r="F35" s="99" t="s">
        <v>69</v>
      </c>
      <c r="G35" s="48" t="s">
        <v>106</v>
      </c>
      <c r="H35" s="101" t="s">
        <v>117</v>
      </c>
      <c r="I35" s="103" t="s">
        <v>54</v>
      </c>
    </row>
    <row r="36" spans="1:22" x14ac:dyDescent="0.25">
      <c r="A36" s="98">
        <v>42963</v>
      </c>
      <c r="B36" s="99" t="s">
        <v>113</v>
      </c>
      <c r="C36" s="100" t="s">
        <v>53</v>
      </c>
      <c r="D36" s="99" t="s">
        <v>59</v>
      </c>
      <c r="E36" s="122">
        <v>37500</v>
      </c>
      <c r="F36" s="99" t="s">
        <v>69</v>
      </c>
      <c r="G36" s="48" t="s">
        <v>106</v>
      </c>
      <c r="H36" s="101" t="s">
        <v>117</v>
      </c>
      <c r="I36" s="103" t="s">
        <v>54</v>
      </c>
    </row>
    <row r="37" spans="1:22" x14ac:dyDescent="0.25">
      <c r="A37" s="98">
        <v>42963</v>
      </c>
      <c r="B37" s="99" t="s">
        <v>81</v>
      </c>
      <c r="C37" s="100" t="s">
        <v>53</v>
      </c>
      <c r="D37" s="99" t="s">
        <v>59</v>
      </c>
      <c r="E37" s="122">
        <v>104000</v>
      </c>
      <c r="F37" s="99" t="s">
        <v>69</v>
      </c>
      <c r="G37" s="48" t="s">
        <v>106</v>
      </c>
      <c r="H37" s="101" t="s">
        <v>248</v>
      </c>
      <c r="I37" s="102" t="s">
        <v>51</v>
      </c>
    </row>
    <row r="38" spans="1:22" x14ac:dyDescent="0.25">
      <c r="A38" s="98">
        <v>42963</v>
      </c>
      <c r="B38" s="99" t="s">
        <v>114</v>
      </c>
      <c r="C38" s="100" t="s">
        <v>10</v>
      </c>
      <c r="D38" s="99" t="s">
        <v>59</v>
      </c>
      <c r="E38" s="122">
        <v>115000</v>
      </c>
      <c r="F38" s="99" t="s">
        <v>65</v>
      </c>
      <c r="G38" s="48" t="s">
        <v>106</v>
      </c>
      <c r="H38" s="101" t="s">
        <v>118</v>
      </c>
      <c r="I38" s="103" t="s">
        <v>54</v>
      </c>
    </row>
    <row r="39" spans="1:22" x14ac:dyDescent="0.25">
      <c r="A39" s="98">
        <v>42963</v>
      </c>
      <c r="B39" s="99" t="s">
        <v>111</v>
      </c>
      <c r="C39" s="100" t="s">
        <v>64</v>
      </c>
      <c r="D39" s="99" t="s">
        <v>59</v>
      </c>
      <c r="E39" s="122">
        <v>10000</v>
      </c>
      <c r="F39" s="99" t="s">
        <v>65</v>
      </c>
      <c r="G39" s="48" t="s">
        <v>106</v>
      </c>
      <c r="H39" s="101" t="s">
        <v>118</v>
      </c>
      <c r="I39" s="103" t="s">
        <v>54</v>
      </c>
    </row>
    <row r="40" spans="1:22" x14ac:dyDescent="0.25">
      <c r="A40" s="98">
        <v>42963</v>
      </c>
      <c r="B40" s="99" t="s">
        <v>112</v>
      </c>
      <c r="C40" s="100" t="s">
        <v>53</v>
      </c>
      <c r="D40" s="99" t="s">
        <v>59</v>
      </c>
      <c r="E40" s="122">
        <v>37500</v>
      </c>
      <c r="F40" s="99" t="s">
        <v>65</v>
      </c>
      <c r="G40" s="48" t="s">
        <v>106</v>
      </c>
      <c r="H40" s="101" t="s">
        <v>118</v>
      </c>
      <c r="I40" s="103" t="s">
        <v>54</v>
      </c>
      <c r="S40" s="62" t="s">
        <v>15</v>
      </c>
    </row>
    <row r="41" spans="1:22" x14ac:dyDescent="0.25">
      <c r="A41" s="98">
        <v>42963</v>
      </c>
      <c r="B41" s="113" t="s">
        <v>120</v>
      </c>
      <c r="C41" s="114" t="s">
        <v>10</v>
      </c>
      <c r="D41" s="113" t="s">
        <v>8</v>
      </c>
      <c r="E41" s="125">
        <v>2000</v>
      </c>
      <c r="F41" s="113" t="s">
        <v>11</v>
      </c>
      <c r="G41" s="74" t="s">
        <v>106</v>
      </c>
      <c r="H41" s="101" t="s">
        <v>119</v>
      </c>
      <c r="I41" s="116" t="s">
        <v>54</v>
      </c>
      <c r="L41" s="73"/>
      <c r="M41" s="73" t="s">
        <v>9</v>
      </c>
    </row>
    <row r="42" spans="1:22" s="72" customFormat="1" x14ac:dyDescent="0.25">
      <c r="A42" s="98">
        <v>42963</v>
      </c>
      <c r="B42" s="99" t="s">
        <v>116</v>
      </c>
      <c r="C42" s="100" t="s">
        <v>55</v>
      </c>
      <c r="D42" s="113" t="s">
        <v>8</v>
      </c>
      <c r="E42" s="122">
        <v>118500</v>
      </c>
      <c r="F42" s="113" t="s">
        <v>11</v>
      </c>
      <c r="G42" s="74" t="s">
        <v>106</v>
      </c>
      <c r="H42" s="101" t="s">
        <v>123</v>
      </c>
      <c r="I42" s="102" t="s">
        <v>51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x14ac:dyDescent="0.25">
      <c r="A43" s="98">
        <v>42963</v>
      </c>
      <c r="B43" s="99" t="s">
        <v>122</v>
      </c>
      <c r="C43" s="100" t="s">
        <v>10</v>
      </c>
      <c r="D43" s="113" t="s">
        <v>8</v>
      </c>
      <c r="E43" s="122">
        <v>5000</v>
      </c>
      <c r="F43" s="113" t="s">
        <v>11</v>
      </c>
      <c r="G43" s="74" t="s">
        <v>106</v>
      </c>
      <c r="H43" s="101" t="s">
        <v>119</v>
      </c>
      <c r="I43" s="116" t="s">
        <v>54</v>
      </c>
      <c r="L43" s="73"/>
      <c r="M43" s="73"/>
    </row>
    <row r="44" spans="1:22" x14ac:dyDescent="0.25">
      <c r="A44" s="104">
        <v>42964</v>
      </c>
      <c r="B44" s="113" t="s">
        <v>124</v>
      </c>
      <c r="C44" s="114" t="s">
        <v>10</v>
      </c>
      <c r="D44" s="113" t="s">
        <v>58</v>
      </c>
      <c r="E44" s="124">
        <v>3000</v>
      </c>
      <c r="F44" s="113" t="s">
        <v>67</v>
      </c>
      <c r="G44" s="74" t="s">
        <v>106</v>
      </c>
      <c r="H44" s="115" t="s">
        <v>125</v>
      </c>
      <c r="I44" s="116" t="s">
        <v>54</v>
      </c>
    </row>
    <row r="45" spans="1:22" x14ac:dyDescent="0.25">
      <c r="A45" s="104">
        <v>42964</v>
      </c>
      <c r="B45" s="99" t="s">
        <v>126</v>
      </c>
      <c r="C45" s="100" t="s">
        <v>47</v>
      </c>
      <c r="D45" s="99" t="s">
        <v>8</v>
      </c>
      <c r="E45" s="122">
        <v>41800</v>
      </c>
      <c r="F45" s="113" t="s">
        <v>67</v>
      </c>
      <c r="G45" s="74" t="s">
        <v>106</v>
      </c>
      <c r="H45" s="115" t="s">
        <v>322</v>
      </c>
      <c r="I45" s="102" t="s">
        <v>51</v>
      </c>
    </row>
    <row r="46" spans="1:22" x14ac:dyDescent="0.25">
      <c r="A46" s="98">
        <v>42964</v>
      </c>
      <c r="B46" s="99" t="s">
        <v>127</v>
      </c>
      <c r="C46" s="100" t="s">
        <v>47</v>
      </c>
      <c r="D46" s="99" t="s">
        <v>8</v>
      </c>
      <c r="E46" s="122">
        <v>540</v>
      </c>
      <c r="F46" s="113" t="s">
        <v>67</v>
      </c>
      <c r="G46" s="48" t="s">
        <v>106</v>
      </c>
      <c r="H46" s="101" t="s">
        <v>128</v>
      </c>
      <c r="I46" s="102" t="s">
        <v>51</v>
      </c>
    </row>
    <row r="47" spans="1:22" x14ac:dyDescent="0.25">
      <c r="A47" s="98">
        <v>42964</v>
      </c>
      <c r="B47" s="99" t="s">
        <v>129</v>
      </c>
      <c r="C47" s="100" t="s">
        <v>10</v>
      </c>
      <c r="D47" s="99" t="s">
        <v>59</v>
      </c>
      <c r="E47" s="122">
        <v>20500</v>
      </c>
      <c r="F47" s="99" t="s">
        <v>61</v>
      </c>
      <c r="G47" s="48" t="s">
        <v>106</v>
      </c>
      <c r="H47" s="101" t="s">
        <v>125</v>
      </c>
      <c r="I47" s="103" t="s">
        <v>54</v>
      </c>
    </row>
    <row r="48" spans="1:22" x14ac:dyDescent="0.25">
      <c r="A48" s="98">
        <v>42964</v>
      </c>
      <c r="B48" s="99" t="s">
        <v>63</v>
      </c>
      <c r="C48" s="100" t="s">
        <v>64</v>
      </c>
      <c r="D48" s="99" t="s">
        <v>59</v>
      </c>
      <c r="E48" s="122">
        <v>3000</v>
      </c>
      <c r="F48" s="99" t="s">
        <v>61</v>
      </c>
      <c r="G48" s="48" t="s">
        <v>106</v>
      </c>
      <c r="H48" s="101" t="s">
        <v>125</v>
      </c>
      <c r="I48" s="103" t="s">
        <v>54</v>
      </c>
    </row>
    <row r="49" spans="1:13" x14ac:dyDescent="0.25">
      <c r="A49" s="98">
        <v>42964</v>
      </c>
      <c r="B49" s="99" t="s">
        <v>85</v>
      </c>
      <c r="C49" s="100" t="s">
        <v>53</v>
      </c>
      <c r="D49" s="99" t="s">
        <v>59</v>
      </c>
      <c r="E49" s="122">
        <v>5000</v>
      </c>
      <c r="F49" s="99" t="s">
        <v>61</v>
      </c>
      <c r="G49" s="48" t="s">
        <v>106</v>
      </c>
      <c r="H49" s="101" t="s">
        <v>125</v>
      </c>
      <c r="I49" s="103" t="s">
        <v>54</v>
      </c>
    </row>
    <row r="50" spans="1:13" x14ac:dyDescent="0.25">
      <c r="A50" s="98">
        <v>42964</v>
      </c>
      <c r="B50" s="99" t="s">
        <v>130</v>
      </c>
      <c r="C50" s="100" t="s">
        <v>21</v>
      </c>
      <c r="D50" s="99" t="s">
        <v>59</v>
      </c>
      <c r="E50" s="122">
        <v>1000</v>
      </c>
      <c r="F50" s="99" t="s">
        <v>61</v>
      </c>
      <c r="G50" s="48" t="s">
        <v>106</v>
      </c>
      <c r="H50" s="101" t="s">
        <v>131</v>
      </c>
      <c r="I50" s="102" t="s">
        <v>51</v>
      </c>
      <c r="K50" s="48"/>
      <c r="L50" s="66"/>
      <c r="M50" s="63"/>
    </row>
    <row r="51" spans="1:13" x14ac:dyDescent="0.25">
      <c r="A51" s="98">
        <v>42964</v>
      </c>
      <c r="B51" s="99" t="s">
        <v>132</v>
      </c>
      <c r="C51" s="100" t="s">
        <v>10</v>
      </c>
      <c r="D51" s="99" t="s">
        <v>59</v>
      </c>
      <c r="E51" s="122">
        <v>6000</v>
      </c>
      <c r="F51" s="99" t="s">
        <v>69</v>
      </c>
      <c r="G51" s="48" t="s">
        <v>106</v>
      </c>
      <c r="H51" s="101" t="s">
        <v>134</v>
      </c>
      <c r="I51" s="103" t="s">
        <v>54</v>
      </c>
      <c r="K51" s="48"/>
      <c r="L51" s="66"/>
      <c r="M51" s="63"/>
    </row>
    <row r="52" spans="1:13" x14ac:dyDescent="0.25">
      <c r="A52" s="98">
        <v>42964</v>
      </c>
      <c r="B52" s="99" t="s">
        <v>136</v>
      </c>
      <c r="C52" s="100" t="s">
        <v>13</v>
      </c>
      <c r="D52" s="99" t="s">
        <v>42</v>
      </c>
      <c r="E52" s="122">
        <v>173272</v>
      </c>
      <c r="F52" s="99" t="s">
        <v>41</v>
      </c>
      <c r="G52" s="48" t="s">
        <v>106</v>
      </c>
      <c r="H52" s="101" t="s">
        <v>323</v>
      </c>
      <c r="I52" s="102" t="s">
        <v>51</v>
      </c>
      <c r="K52" s="48"/>
      <c r="L52" s="66"/>
      <c r="M52" s="63"/>
    </row>
    <row r="53" spans="1:13" x14ac:dyDescent="0.25">
      <c r="A53" s="98">
        <v>42964</v>
      </c>
      <c r="B53" s="99" t="s">
        <v>138</v>
      </c>
      <c r="C53" s="100" t="s">
        <v>47</v>
      </c>
      <c r="D53" s="99" t="s">
        <v>8</v>
      </c>
      <c r="E53" s="122">
        <v>32437</v>
      </c>
      <c r="F53" s="99" t="s">
        <v>41</v>
      </c>
      <c r="G53" s="48" t="s">
        <v>106</v>
      </c>
      <c r="H53" s="101" t="s">
        <v>137</v>
      </c>
      <c r="I53" s="102" t="s">
        <v>51</v>
      </c>
      <c r="K53" s="48"/>
      <c r="L53" s="66"/>
      <c r="M53" s="63"/>
    </row>
    <row r="54" spans="1:13" x14ac:dyDescent="0.25">
      <c r="A54" s="65">
        <v>42965</v>
      </c>
      <c r="B54" s="73" t="s">
        <v>133</v>
      </c>
      <c r="C54" s="100" t="s">
        <v>10</v>
      </c>
      <c r="D54" s="99" t="s">
        <v>42</v>
      </c>
      <c r="E54" s="122">
        <v>10000</v>
      </c>
      <c r="F54" s="99" t="s">
        <v>41</v>
      </c>
      <c r="G54" s="48" t="s">
        <v>106</v>
      </c>
      <c r="H54" s="101" t="s">
        <v>135</v>
      </c>
      <c r="I54" s="103" t="s">
        <v>54</v>
      </c>
      <c r="K54" s="48"/>
      <c r="L54" s="66"/>
      <c r="M54" s="63"/>
    </row>
    <row r="55" spans="1:13" x14ac:dyDescent="0.25">
      <c r="A55" s="65">
        <v>42968</v>
      </c>
      <c r="B55" s="99" t="s">
        <v>297</v>
      </c>
      <c r="C55" s="100" t="s">
        <v>64</v>
      </c>
      <c r="D55" s="99" t="s">
        <v>59</v>
      </c>
      <c r="E55" s="122">
        <v>12000</v>
      </c>
      <c r="F55" s="99" t="s">
        <v>69</v>
      </c>
      <c r="G55" s="48" t="s">
        <v>106</v>
      </c>
      <c r="H55" s="101" t="s">
        <v>139</v>
      </c>
      <c r="I55" s="103" t="s">
        <v>54</v>
      </c>
      <c r="K55" s="48" t="s">
        <v>9</v>
      </c>
      <c r="L55" s="66"/>
      <c r="M55" s="63"/>
    </row>
    <row r="56" spans="1:13" x14ac:dyDescent="0.25">
      <c r="A56" s="65">
        <v>42968</v>
      </c>
      <c r="B56" s="99" t="s">
        <v>140</v>
      </c>
      <c r="C56" s="100" t="s">
        <v>10</v>
      </c>
      <c r="D56" s="99" t="s">
        <v>59</v>
      </c>
      <c r="E56" s="122">
        <v>2000</v>
      </c>
      <c r="F56" s="99" t="s">
        <v>69</v>
      </c>
      <c r="G56" s="48" t="s">
        <v>106</v>
      </c>
      <c r="H56" s="101" t="s">
        <v>139</v>
      </c>
      <c r="I56" s="103" t="s">
        <v>54</v>
      </c>
      <c r="K56" s="48"/>
      <c r="L56" s="66"/>
      <c r="M56" s="63"/>
    </row>
    <row r="57" spans="1:13" x14ac:dyDescent="0.25">
      <c r="A57" s="65">
        <v>42968</v>
      </c>
      <c r="B57" s="73" t="s">
        <v>141</v>
      </c>
      <c r="C57" s="100" t="s">
        <v>10</v>
      </c>
      <c r="D57" s="99" t="s">
        <v>59</v>
      </c>
      <c r="E57" s="122">
        <v>10000</v>
      </c>
      <c r="F57" s="99" t="s">
        <v>69</v>
      </c>
      <c r="G57" s="48" t="s">
        <v>106</v>
      </c>
      <c r="H57" s="101" t="s">
        <v>139</v>
      </c>
      <c r="I57" s="103" t="s">
        <v>54</v>
      </c>
      <c r="K57" s="48"/>
      <c r="L57" s="66"/>
      <c r="M57" s="63"/>
    </row>
    <row r="58" spans="1:13" x14ac:dyDescent="0.25">
      <c r="A58" s="65">
        <v>42968</v>
      </c>
      <c r="B58" s="73" t="s">
        <v>143</v>
      </c>
      <c r="C58" s="100" t="s">
        <v>10</v>
      </c>
      <c r="D58" s="99" t="s">
        <v>59</v>
      </c>
      <c r="E58" s="122">
        <v>2500</v>
      </c>
      <c r="F58" s="99" t="s">
        <v>61</v>
      </c>
      <c r="G58" s="48" t="s">
        <v>106</v>
      </c>
      <c r="H58" s="101" t="s">
        <v>142</v>
      </c>
      <c r="I58" s="103" t="s">
        <v>54</v>
      </c>
      <c r="K58" s="48"/>
      <c r="L58" s="66"/>
      <c r="M58" s="63"/>
    </row>
    <row r="59" spans="1:13" x14ac:dyDescent="0.25">
      <c r="A59" s="65">
        <v>42968</v>
      </c>
      <c r="B59" s="73" t="s">
        <v>144</v>
      </c>
      <c r="C59" s="100" t="s">
        <v>10</v>
      </c>
      <c r="D59" s="99" t="s">
        <v>59</v>
      </c>
      <c r="E59" s="122">
        <v>2500</v>
      </c>
      <c r="F59" s="99" t="s">
        <v>61</v>
      </c>
      <c r="G59" s="48" t="s">
        <v>106</v>
      </c>
      <c r="H59" s="101" t="s">
        <v>142</v>
      </c>
      <c r="I59" s="103" t="s">
        <v>54</v>
      </c>
      <c r="K59" s="48"/>
      <c r="L59" s="66"/>
      <c r="M59" s="63"/>
    </row>
    <row r="60" spans="1:13" x14ac:dyDescent="0.25">
      <c r="A60" s="120">
        <v>42968</v>
      </c>
      <c r="B60" s="113" t="s">
        <v>296</v>
      </c>
      <c r="C60" s="114" t="s">
        <v>64</v>
      </c>
      <c r="D60" s="113" t="s">
        <v>59</v>
      </c>
      <c r="E60" s="124">
        <v>35000</v>
      </c>
      <c r="F60" s="113" t="s">
        <v>69</v>
      </c>
      <c r="G60" s="74" t="s">
        <v>106</v>
      </c>
      <c r="H60" s="115" t="s">
        <v>330</v>
      </c>
      <c r="I60" s="116" t="s">
        <v>54</v>
      </c>
    </row>
    <row r="61" spans="1:13" x14ac:dyDescent="0.25">
      <c r="A61" s="104">
        <v>42968</v>
      </c>
      <c r="B61" s="113" t="s">
        <v>124</v>
      </c>
      <c r="C61" s="114" t="s">
        <v>10</v>
      </c>
      <c r="D61" s="113" t="s">
        <v>58</v>
      </c>
      <c r="E61" s="124">
        <v>5000</v>
      </c>
      <c r="F61" s="113" t="s">
        <v>67</v>
      </c>
      <c r="G61" s="74" t="s">
        <v>106</v>
      </c>
      <c r="H61" s="115" t="s">
        <v>142</v>
      </c>
      <c r="I61" s="116" t="s">
        <v>54</v>
      </c>
    </row>
    <row r="62" spans="1:13" x14ac:dyDescent="0.25">
      <c r="A62" s="104">
        <v>42969</v>
      </c>
      <c r="B62" s="113" t="s">
        <v>145</v>
      </c>
      <c r="C62" s="114" t="s">
        <v>10</v>
      </c>
      <c r="D62" s="113" t="s">
        <v>42</v>
      </c>
      <c r="E62" s="124">
        <v>4000</v>
      </c>
      <c r="F62" s="113" t="s">
        <v>40</v>
      </c>
      <c r="G62" s="74" t="s">
        <v>106</v>
      </c>
      <c r="H62" s="115" t="s">
        <v>146</v>
      </c>
      <c r="I62" s="116" t="s">
        <v>54</v>
      </c>
    </row>
    <row r="63" spans="1:13" x14ac:dyDescent="0.25">
      <c r="A63" s="104">
        <v>42969</v>
      </c>
      <c r="B63" s="113" t="s">
        <v>147</v>
      </c>
      <c r="C63" s="114" t="s">
        <v>10</v>
      </c>
      <c r="D63" s="113" t="s">
        <v>58</v>
      </c>
      <c r="E63" s="124">
        <v>2000</v>
      </c>
      <c r="F63" s="113" t="s">
        <v>67</v>
      </c>
      <c r="G63" s="74" t="s">
        <v>106</v>
      </c>
      <c r="H63" s="115" t="s">
        <v>150</v>
      </c>
      <c r="I63" s="116" t="s">
        <v>54</v>
      </c>
    </row>
    <row r="64" spans="1:13" x14ac:dyDescent="0.25">
      <c r="A64" s="104">
        <v>42969</v>
      </c>
      <c r="B64" s="113" t="s">
        <v>148</v>
      </c>
      <c r="C64" s="114" t="s">
        <v>21</v>
      </c>
      <c r="D64" s="113" t="s">
        <v>149</v>
      </c>
      <c r="E64" s="124">
        <v>12000</v>
      </c>
      <c r="F64" s="113" t="s">
        <v>67</v>
      </c>
      <c r="G64" s="74" t="s">
        <v>106</v>
      </c>
      <c r="H64" s="115" t="s">
        <v>324</v>
      </c>
      <c r="I64" s="118" t="s">
        <v>51</v>
      </c>
    </row>
    <row r="65" spans="1:27" x14ac:dyDescent="0.25">
      <c r="A65" s="104">
        <v>42969</v>
      </c>
      <c r="B65" s="113" t="s">
        <v>151</v>
      </c>
      <c r="C65" s="114" t="s">
        <v>10</v>
      </c>
      <c r="D65" s="113" t="s">
        <v>149</v>
      </c>
      <c r="E65" s="124">
        <v>2000</v>
      </c>
      <c r="F65" s="113" t="s">
        <v>66</v>
      </c>
      <c r="G65" s="74" t="s">
        <v>106</v>
      </c>
      <c r="H65" s="115" t="s">
        <v>152</v>
      </c>
      <c r="I65" s="116" t="s">
        <v>54</v>
      </c>
      <c r="J65" s="79"/>
    </row>
    <row r="66" spans="1:27" x14ac:dyDescent="0.25">
      <c r="A66" s="104">
        <v>42969</v>
      </c>
      <c r="B66" s="113" t="s">
        <v>153</v>
      </c>
      <c r="C66" s="114" t="s">
        <v>10</v>
      </c>
      <c r="D66" s="113" t="s">
        <v>149</v>
      </c>
      <c r="E66" s="124">
        <v>10000</v>
      </c>
      <c r="F66" s="113" t="s">
        <v>154</v>
      </c>
      <c r="G66" s="74" t="s">
        <v>106</v>
      </c>
      <c r="H66" s="115" t="s">
        <v>152</v>
      </c>
      <c r="I66" s="116" t="s">
        <v>54</v>
      </c>
    </row>
    <row r="67" spans="1:27" x14ac:dyDescent="0.25">
      <c r="A67" s="104">
        <v>42969</v>
      </c>
      <c r="B67" s="113" t="s">
        <v>155</v>
      </c>
      <c r="C67" s="114" t="s">
        <v>10</v>
      </c>
      <c r="D67" s="113" t="s">
        <v>149</v>
      </c>
      <c r="E67" s="124">
        <v>7000</v>
      </c>
      <c r="F67" s="113" t="s">
        <v>69</v>
      </c>
      <c r="G67" s="74" t="s">
        <v>106</v>
      </c>
      <c r="H67" s="115" t="s">
        <v>156</v>
      </c>
      <c r="I67" s="116" t="s">
        <v>54</v>
      </c>
    </row>
    <row r="68" spans="1:27" x14ac:dyDescent="0.25">
      <c r="A68" s="117">
        <v>42969</v>
      </c>
      <c r="B68" s="113" t="s">
        <v>295</v>
      </c>
      <c r="C68" s="114" t="s">
        <v>64</v>
      </c>
      <c r="D68" s="113" t="s">
        <v>149</v>
      </c>
      <c r="E68" s="124">
        <v>8000</v>
      </c>
      <c r="F68" s="113" t="s">
        <v>69</v>
      </c>
      <c r="G68" s="74" t="s">
        <v>106</v>
      </c>
      <c r="H68" s="115" t="s">
        <v>139</v>
      </c>
      <c r="I68" s="116" t="s">
        <v>54</v>
      </c>
    </row>
    <row r="69" spans="1:27" x14ac:dyDescent="0.25">
      <c r="A69" s="104">
        <v>42969</v>
      </c>
      <c r="B69" s="113" t="s">
        <v>157</v>
      </c>
      <c r="C69" s="114" t="s">
        <v>53</v>
      </c>
      <c r="D69" s="113" t="s">
        <v>149</v>
      </c>
      <c r="E69" s="124">
        <v>1200</v>
      </c>
      <c r="F69" s="113" t="s">
        <v>67</v>
      </c>
      <c r="G69" s="74" t="s">
        <v>106</v>
      </c>
      <c r="H69" s="115" t="s">
        <v>150</v>
      </c>
      <c r="I69" s="116" t="s">
        <v>54</v>
      </c>
    </row>
    <row r="70" spans="1:27" x14ac:dyDescent="0.25">
      <c r="A70" s="104">
        <v>42969</v>
      </c>
      <c r="B70" s="99" t="s">
        <v>158</v>
      </c>
      <c r="C70" s="127" t="s">
        <v>159</v>
      </c>
      <c r="D70" s="128" t="s">
        <v>58</v>
      </c>
      <c r="E70" s="122">
        <v>6000</v>
      </c>
      <c r="F70" s="113" t="s">
        <v>67</v>
      </c>
      <c r="G70" s="74" t="s">
        <v>106</v>
      </c>
      <c r="H70" s="115" t="s">
        <v>150</v>
      </c>
      <c r="I70" s="116" t="s">
        <v>54</v>
      </c>
      <c r="AA70" s="62" t="s">
        <v>9</v>
      </c>
    </row>
    <row r="71" spans="1:27" x14ac:dyDescent="0.25">
      <c r="A71" s="104">
        <v>42969</v>
      </c>
      <c r="B71" s="99" t="s">
        <v>160</v>
      </c>
      <c r="C71" s="100" t="s">
        <v>10</v>
      </c>
      <c r="D71" s="99" t="s">
        <v>59</v>
      </c>
      <c r="E71" s="122">
        <v>8000</v>
      </c>
      <c r="F71" s="99" t="s">
        <v>61</v>
      </c>
      <c r="G71" s="48" t="s">
        <v>106</v>
      </c>
      <c r="H71" s="101" t="s">
        <v>150</v>
      </c>
      <c r="I71" s="103" t="s">
        <v>54</v>
      </c>
    </row>
    <row r="72" spans="1:27" x14ac:dyDescent="0.25">
      <c r="A72" s="104">
        <v>42969</v>
      </c>
      <c r="B72" s="99" t="s">
        <v>63</v>
      </c>
      <c r="C72" s="100" t="s">
        <v>64</v>
      </c>
      <c r="D72" s="99" t="s">
        <v>59</v>
      </c>
      <c r="E72" s="122">
        <v>2000</v>
      </c>
      <c r="F72" s="99" t="s">
        <v>61</v>
      </c>
      <c r="G72" s="48" t="s">
        <v>106</v>
      </c>
      <c r="H72" s="101" t="s">
        <v>150</v>
      </c>
      <c r="I72" s="103" t="s">
        <v>54</v>
      </c>
    </row>
    <row r="73" spans="1:27" x14ac:dyDescent="0.25">
      <c r="A73" s="104">
        <v>42969</v>
      </c>
      <c r="B73" s="113" t="s">
        <v>161</v>
      </c>
      <c r="C73" s="114" t="s">
        <v>10</v>
      </c>
      <c r="D73" s="99" t="s">
        <v>149</v>
      </c>
      <c r="E73" s="124">
        <v>2500</v>
      </c>
      <c r="F73" s="113" t="s">
        <v>67</v>
      </c>
      <c r="G73" s="74" t="s">
        <v>106</v>
      </c>
      <c r="H73" s="115" t="s">
        <v>150</v>
      </c>
      <c r="I73" s="116" t="s">
        <v>54</v>
      </c>
    </row>
    <row r="74" spans="1:27" x14ac:dyDescent="0.25">
      <c r="A74" s="104">
        <v>42969</v>
      </c>
      <c r="B74" s="113" t="s">
        <v>197</v>
      </c>
      <c r="C74" s="114" t="s">
        <v>10</v>
      </c>
      <c r="D74" s="99" t="s">
        <v>149</v>
      </c>
      <c r="E74" s="124">
        <v>3500</v>
      </c>
      <c r="F74" s="99" t="s">
        <v>65</v>
      </c>
      <c r="G74" s="48" t="s">
        <v>106</v>
      </c>
      <c r="H74" s="101" t="s">
        <v>150</v>
      </c>
      <c r="I74" s="103" t="s">
        <v>54</v>
      </c>
    </row>
    <row r="75" spans="1:27" x14ac:dyDescent="0.25">
      <c r="A75" s="104">
        <v>42969</v>
      </c>
      <c r="B75" s="99" t="s">
        <v>198</v>
      </c>
      <c r="C75" s="100" t="s">
        <v>53</v>
      </c>
      <c r="D75" s="99" t="s">
        <v>149</v>
      </c>
      <c r="E75" s="122">
        <v>2500</v>
      </c>
      <c r="F75" s="99" t="s">
        <v>65</v>
      </c>
      <c r="G75" s="48" t="s">
        <v>106</v>
      </c>
      <c r="H75" s="101" t="s">
        <v>150</v>
      </c>
      <c r="I75" s="103" t="s">
        <v>54</v>
      </c>
    </row>
    <row r="76" spans="1:27" x14ac:dyDescent="0.25">
      <c r="A76" s="104">
        <v>42969</v>
      </c>
      <c r="B76" s="113" t="s">
        <v>199</v>
      </c>
      <c r="C76" s="114" t="s">
        <v>10</v>
      </c>
      <c r="D76" s="99" t="s">
        <v>149</v>
      </c>
      <c r="E76" s="124">
        <v>1500</v>
      </c>
      <c r="F76" s="99" t="s">
        <v>65</v>
      </c>
      <c r="G76" s="48" t="s">
        <v>106</v>
      </c>
      <c r="H76" s="101" t="s">
        <v>150</v>
      </c>
      <c r="I76" s="103" t="s">
        <v>54</v>
      </c>
    </row>
    <row r="77" spans="1:27" x14ac:dyDescent="0.25">
      <c r="A77" s="104">
        <v>42969</v>
      </c>
      <c r="B77" s="113" t="s">
        <v>200</v>
      </c>
      <c r="C77" s="114" t="s">
        <v>10</v>
      </c>
      <c r="D77" s="99" t="s">
        <v>149</v>
      </c>
      <c r="E77" s="124">
        <v>3000</v>
      </c>
      <c r="F77" s="113" t="s">
        <v>40</v>
      </c>
      <c r="G77" s="74" t="s">
        <v>106</v>
      </c>
      <c r="H77" s="115" t="s">
        <v>146</v>
      </c>
      <c r="I77" s="103" t="s">
        <v>54</v>
      </c>
    </row>
    <row r="78" spans="1:27" x14ac:dyDescent="0.25">
      <c r="A78" s="104">
        <v>42969</v>
      </c>
      <c r="B78" s="113" t="s">
        <v>201</v>
      </c>
      <c r="C78" s="100" t="s">
        <v>64</v>
      </c>
      <c r="D78" s="99" t="s">
        <v>149</v>
      </c>
      <c r="E78" s="124">
        <v>5000</v>
      </c>
      <c r="F78" s="99" t="s">
        <v>41</v>
      </c>
      <c r="G78" s="48" t="s">
        <v>106</v>
      </c>
      <c r="H78" s="101" t="s">
        <v>202</v>
      </c>
      <c r="I78" s="103" t="s">
        <v>54</v>
      </c>
    </row>
    <row r="79" spans="1:27" x14ac:dyDescent="0.25">
      <c r="A79" s="104">
        <v>42969</v>
      </c>
      <c r="B79" s="99" t="s">
        <v>203</v>
      </c>
      <c r="C79" s="100" t="s">
        <v>53</v>
      </c>
      <c r="D79" s="99" t="s">
        <v>149</v>
      </c>
      <c r="E79" s="124">
        <v>4000</v>
      </c>
      <c r="F79" s="99" t="s">
        <v>41</v>
      </c>
      <c r="G79" s="48" t="s">
        <v>106</v>
      </c>
      <c r="H79" s="101" t="s">
        <v>202</v>
      </c>
      <c r="I79" s="103" t="s">
        <v>54</v>
      </c>
    </row>
    <row r="80" spans="1:27" x14ac:dyDescent="0.25">
      <c r="A80" s="104">
        <v>42969</v>
      </c>
      <c r="B80" s="113" t="s">
        <v>196</v>
      </c>
      <c r="C80" s="114" t="s">
        <v>10</v>
      </c>
      <c r="D80" s="99" t="s">
        <v>149</v>
      </c>
      <c r="E80" s="124">
        <v>20000</v>
      </c>
      <c r="F80" s="113" t="s">
        <v>40</v>
      </c>
      <c r="G80" s="74" t="s">
        <v>106</v>
      </c>
      <c r="H80" s="115" t="s">
        <v>325</v>
      </c>
      <c r="I80" s="102" t="s">
        <v>51</v>
      </c>
    </row>
    <row r="81" spans="1:11" x14ac:dyDescent="0.25">
      <c r="A81" s="104">
        <v>42969</v>
      </c>
      <c r="B81" s="113" t="s">
        <v>195</v>
      </c>
      <c r="C81" s="114" t="s">
        <v>10</v>
      </c>
      <c r="D81" s="99" t="s">
        <v>149</v>
      </c>
      <c r="E81" s="124">
        <v>80000</v>
      </c>
      <c r="F81" s="113" t="s">
        <v>40</v>
      </c>
      <c r="G81" s="74" t="s">
        <v>106</v>
      </c>
      <c r="H81" s="115" t="s">
        <v>249</v>
      </c>
      <c r="I81" s="102" t="s">
        <v>51</v>
      </c>
      <c r="K81" s="126" t="s">
        <v>343</v>
      </c>
    </row>
    <row r="82" spans="1:11" x14ac:dyDescent="0.25">
      <c r="A82" s="104">
        <v>42969</v>
      </c>
      <c r="B82" s="113" t="s">
        <v>204</v>
      </c>
      <c r="C82" s="114" t="s">
        <v>10</v>
      </c>
      <c r="D82" s="99" t="s">
        <v>149</v>
      </c>
      <c r="E82" s="124">
        <v>5000</v>
      </c>
      <c r="F82" s="113" t="s">
        <v>40</v>
      </c>
      <c r="G82" s="74" t="s">
        <v>106</v>
      </c>
      <c r="H82" s="115" t="s">
        <v>146</v>
      </c>
      <c r="I82" s="103" t="s">
        <v>54</v>
      </c>
    </row>
    <row r="83" spans="1:11" x14ac:dyDescent="0.25">
      <c r="A83" s="98">
        <v>42970</v>
      </c>
      <c r="B83" s="99" t="s">
        <v>162</v>
      </c>
      <c r="C83" s="114" t="s">
        <v>10</v>
      </c>
      <c r="D83" s="99" t="s">
        <v>149</v>
      </c>
      <c r="E83" s="122">
        <v>2000</v>
      </c>
      <c r="F83" s="113" t="s">
        <v>66</v>
      </c>
      <c r="G83" s="74" t="s">
        <v>106</v>
      </c>
      <c r="H83" s="115" t="s">
        <v>164</v>
      </c>
      <c r="I83" s="116" t="s">
        <v>54</v>
      </c>
    </row>
    <row r="84" spans="1:11" x14ac:dyDescent="0.25">
      <c r="A84" s="104">
        <v>42970</v>
      </c>
      <c r="B84" s="113" t="s">
        <v>163</v>
      </c>
      <c r="C84" s="114" t="s">
        <v>10</v>
      </c>
      <c r="D84" s="99" t="s">
        <v>149</v>
      </c>
      <c r="E84" s="124">
        <v>2500</v>
      </c>
      <c r="F84" s="113" t="s">
        <v>67</v>
      </c>
      <c r="G84" s="74" t="s">
        <v>106</v>
      </c>
      <c r="H84" s="115" t="s">
        <v>165</v>
      </c>
      <c r="I84" s="116" t="s">
        <v>54</v>
      </c>
    </row>
    <row r="85" spans="1:11" x14ac:dyDescent="0.25">
      <c r="A85" s="104">
        <v>42970</v>
      </c>
      <c r="B85" s="99" t="s">
        <v>166</v>
      </c>
      <c r="C85" s="100" t="s">
        <v>53</v>
      </c>
      <c r="D85" s="99" t="s">
        <v>149</v>
      </c>
      <c r="E85" s="122">
        <v>5000</v>
      </c>
      <c r="F85" s="113" t="s">
        <v>66</v>
      </c>
      <c r="G85" s="74" t="s">
        <v>106</v>
      </c>
      <c r="H85" s="115" t="s">
        <v>164</v>
      </c>
      <c r="I85" s="116" t="s">
        <v>54</v>
      </c>
    </row>
    <row r="86" spans="1:11" x14ac:dyDescent="0.25">
      <c r="A86" s="98">
        <v>42970</v>
      </c>
      <c r="B86" s="99" t="s">
        <v>167</v>
      </c>
      <c r="C86" s="100" t="s">
        <v>53</v>
      </c>
      <c r="D86" s="99" t="s">
        <v>149</v>
      </c>
      <c r="E86" s="122">
        <v>1000</v>
      </c>
      <c r="F86" s="99" t="s">
        <v>154</v>
      </c>
      <c r="G86" s="74" t="s">
        <v>106</v>
      </c>
      <c r="H86" s="115" t="s">
        <v>164</v>
      </c>
      <c r="I86" s="116" t="s">
        <v>54</v>
      </c>
    </row>
    <row r="87" spans="1:11" x14ac:dyDescent="0.25">
      <c r="A87" s="104">
        <v>42970</v>
      </c>
      <c r="B87" s="99" t="s">
        <v>168</v>
      </c>
      <c r="C87" s="100" t="s">
        <v>53</v>
      </c>
      <c r="D87" s="99" t="s">
        <v>149</v>
      </c>
      <c r="E87" s="122">
        <v>1500</v>
      </c>
      <c r="F87" s="113" t="s">
        <v>67</v>
      </c>
      <c r="G87" s="74" t="s">
        <v>106</v>
      </c>
      <c r="H87" s="115" t="s">
        <v>165</v>
      </c>
      <c r="I87" s="116" t="s">
        <v>54</v>
      </c>
    </row>
    <row r="88" spans="1:11" x14ac:dyDescent="0.25">
      <c r="A88" s="104">
        <v>42970</v>
      </c>
      <c r="B88" s="113" t="s">
        <v>169</v>
      </c>
      <c r="C88" s="114" t="s">
        <v>10</v>
      </c>
      <c r="D88" s="99" t="s">
        <v>149</v>
      </c>
      <c r="E88" s="124">
        <v>2000</v>
      </c>
      <c r="F88" s="113" t="s">
        <v>67</v>
      </c>
      <c r="G88" s="74" t="s">
        <v>106</v>
      </c>
      <c r="H88" s="115" t="s">
        <v>165</v>
      </c>
      <c r="I88" s="116" t="s">
        <v>54</v>
      </c>
    </row>
    <row r="89" spans="1:11" x14ac:dyDescent="0.25">
      <c r="A89" s="104">
        <v>42970</v>
      </c>
      <c r="B89" s="99" t="s">
        <v>153</v>
      </c>
      <c r="C89" s="114" t="s">
        <v>10</v>
      </c>
      <c r="D89" s="99" t="s">
        <v>149</v>
      </c>
      <c r="E89" s="122">
        <v>5000</v>
      </c>
      <c r="F89" s="99" t="s">
        <v>154</v>
      </c>
      <c r="G89" s="74" t="s">
        <v>106</v>
      </c>
      <c r="H89" s="115" t="s">
        <v>152</v>
      </c>
      <c r="I89" s="116" t="s">
        <v>54</v>
      </c>
    </row>
    <row r="90" spans="1:11" x14ac:dyDescent="0.25">
      <c r="A90" s="98">
        <v>42970</v>
      </c>
      <c r="B90" s="99" t="s">
        <v>170</v>
      </c>
      <c r="C90" s="114" t="s">
        <v>10</v>
      </c>
      <c r="D90" s="99" t="s">
        <v>149</v>
      </c>
      <c r="E90" s="122">
        <v>2000</v>
      </c>
      <c r="F90" s="113" t="s">
        <v>66</v>
      </c>
      <c r="G90" s="74" t="s">
        <v>106</v>
      </c>
      <c r="H90" s="115" t="s">
        <v>164</v>
      </c>
      <c r="I90" s="116" t="s">
        <v>54</v>
      </c>
    </row>
    <row r="91" spans="1:11" x14ac:dyDescent="0.25">
      <c r="A91" s="104">
        <v>42970</v>
      </c>
      <c r="B91" s="99" t="s">
        <v>171</v>
      </c>
      <c r="C91" s="127" t="s">
        <v>159</v>
      </c>
      <c r="D91" s="128" t="s">
        <v>58</v>
      </c>
      <c r="E91" s="122">
        <v>3000</v>
      </c>
      <c r="F91" s="113" t="s">
        <v>67</v>
      </c>
      <c r="G91" s="74" t="s">
        <v>106</v>
      </c>
      <c r="H91" s="115" t="s">
        <v>165</v>
      </c>
      <c r="I91" s="116" t="s">
        <v>54</v>
      </c>
    </row>
    <row r="92" spans="1:11" x14ac:dyDescent="0.25">
      <c r="A92" s="104">
        <v>42970</v>
      </c>
      <c r="B92" s="99" t="s">
        <v>172</v>
      </c>
      <c r="C92" s="127" t="s">
        <v>159</v>
      </c>
      <c r="D92" s="128" t="s">
        <v>58</v>
      </c>
      <c r="E92" s="122">
        <v>500</v>
      </c>
      <c r="F92" s="113" t="s">
        <v>67</v>
      </c>
      <c r="G92" s="74" t="s">
        <v>106</v>
      </c>
      <c r="H92" s="115" t="s">
        <v>165</v>
      </c>
      <c r="I92" s="116" t="s">
        <v>54</v>
      </c>
      <c r="J92" s="79"/>
    </row>
    <row r="93" spans="1:11" x14ac:dyDescent="0.25">
      <c r="A93" s="98">
        <v>42970</v>
      </c>
      <c r="B93" s="99" t="s">
        <v>173</v>
      </c>
      <c r="C93" s="114" t="s">
        <v>10</v>
      </c>
      <c r="D93" s="99" t="s">
        <v>149</v>
      </c>
      <c r="E93" s="122">
        <v>2000</v>
      </c>
      <c r="F93" s="113" t="s">
        <v>66</v>
      </c>
      <c r="G93" s="74" t="s">
        <v>106</v>
      </c>
      <c r="H93" s="115" t="s">
        <v>164</v>
      </c>
      <c r="I93" s="116" t="s">
        <v>54</v>
      </c>
    </row>
    <row r="94" spans="1:11" x14ac:dyDescent="0.25">
      <c r="A94" s="104">
        <v>42970</v>
      </c>
      <c r="B94" s="113" t="s">
        <v>174</v>
      </c>
      <c r="C94" s="114" t="s">
        <v>10</v>
      </c>
      <c r="D94" s="99" t="s">
        <v>149</v>
      </c>
      <c r="E94" s="124">
        <v>2000</v>
      </c>
      <c r="F94" s="113" t="s">
        <v>67</v>
      </c>
      <c r="G94" s="74" t="s">
        <v>106</v>
      </c>
      <c r="H94" s="115" t="s">
        <v>165</v>
      </c>
      <c r="I94" s="116" t="s">
        <v>54</v>
      </c>
    </row>
    <row r="95" spans="1:11" x14ac:dyDescent="0.25">
      <c r="A95" s="104">
        <v>42970</v>
      </c>
      <c r="B95" s="99" t="s">
        <v>205</v>
      </c>
      <c r="C95" s="127" t="s">
        <v>159</v>
      </c>
      <c r="D95" s="128" t="s">
        <v>58</v>
      </c>
      <c r="E95" s="122">
        <v>3000</v>
      </c>
      <c r="F95" s="113" t="s">
        <v>67</v>
      </c>
      <c r="G95" s="74" t="s">
        <v>106</v>
      </c>
      <c r="H95" s="115" t="s">
        <v>165</v>
      </c>
      <c r="I95" s="116" t="s">
        <v>54</v>
      </c>
    </row>
    <row r="96" spans="1:11" x14ac:dyDescent="0.25">
      <c r="A96" s="104">
        <v>42970</v>
      </c>
      <c r="B96" s="113" t="s">
        <v>206</v>
      </c>
      <c r="C96" s="114" t="s">
        <v>14</v>
      </c>
      <c r="D96" s="99" t="s">
        <v>149</v>
      </c>
      <c r="E96" s="122">
        <v>90000</v>
      </c>
      <c r="F96" s="113" t="s">
        <v>40</v>
      </c>
      <c r="G96" s="74" t="s">
        <v>106</v>
      </c>
      <c r="H96" s="115" t="s">
        <v>326</v>
      </c>
      <c r="I96" s="102" t="s">
        <v>51</v>
      </c>
    </row>
    <row r="97" spans="1:9" x14ac:dyDescent="0.25">
      <c r="A97" s="104">
        <v>42970</v>
      </c>
      <c r="B97" s="113" t="s">
        <v>207</v>
      </c>
      <c r="C97" s="114" t="s">
        <v>14</v>
      </c>
      <c r="D97" s="99" t="s">
        <v>149</v>
      </c>
      <c r="E97" s="122">
        <v>60000</v>
      </c>
      <c r="F97" s="113" t="s">
        <v>40</v>
      </c>
      <c r="G97" s="74" t="s">
        <v>106</v>
      </c>
      <c r="H97" s="115" t="s">
        <v>214</v>
      </c>
      <c r="I97" s="102" t="s">
        <v>51</v>
      </c>
    </row>
    <row r="98" spans="1:9" x14ac:dyDescent="0.25">
      <c r="A98" s="104">
        <v>42970</v>
      </c>
      <c r="B98" s="113" t="s">
        <v>334</v>
      </c>
      <c r="C98" s="114" t="s">
        <v>14</v>
      </c>
      <c r="D98" s="99" t="s">
        <v>149</v>
      </c>
      <c r="E98" s="124">
        <v>280000</v>
      </c>
      <c r="F98" s="113" t="s">
        <v>40</v>
      </c>
      <c r="G98" s="74" t="s">
        <v>106</v>
      </c>
      <c r="H98" s="115" t="s">
        <v>250</v>
      </c>
      <c r="I98" s="102" t="s">
        <v>51</v>
      </c>
    </row>
    <row r="99" spans="1:9" x14ac:dyDescent="0.25">
      <c r="A99" s="104">
        <v>42971</v>
      </c>
      <c r="B99" s="113" t="s">
        <v>175</v>
      </c>
      <c r="C99" s="114" t="s">
        <v>10</v>
      </c>
      <c r="D99" s="99" t="s">
        <v>149</v>
      </c>
      <c r="E99" s="124">
        <v>3000</v>
      </c>
      <c r="F99" s="113" t="s">
        <v>67</v>
      </c>
      <c r="G99" s="74" t="s">
        <v>106</v>
      </c>
      <c r="H99" s="115" t="s">
        <v>177</v>
      </c>
      <c r="I99" s="116" t="s">
        <v>54</v>
      </c>
    </row>
    <row r="100" spans="1:9" x14ac:dyDescent="0.25">
      <c r="A100" s="104">
        <v>42971</v>
      </c>
      <c r="B100" s="99" t="s">
        <v>176</v>
      </c>
      <c r="C100" s="127" t="s">
        <v>159</v>
      </c>
      <c r="D100" s="128" t="s">
        <v>58</v>
      </c>
      <c r="E100" s="122">
        <v>1700</v>
      </c>
      <c r="F100" s="113" t="s">
        <v>67</v>
      </c>
      <c r="G100" s="74" t="s">
        <v>106</v>
      </c>
      <c r="H100" s="115" t="s">
        <v>177</v>
      </c>
      <c r="I100" s="116" t="s">
        <v>54</v>
      </c>
    </row>
    <row r="101" spans="1:9" x14ac:dyDescent="0.25">
      <c r="A101" s="98">
        <v>42971</v>
      </c>
      <c r="B101" s="99" t="s">
        <v>178</v>
      </c>
      <c r="C101" s="114" t="s">
        <v>10</v>
      </c>
      <c r="D101" s="99" t="s">
        <v>149</v>
      </c>
      <c r="E101" s="122">
        <v>2000</v>
      </c>
      <c r="F101" s="113" t="s">
        <v>66</v>
      </c>
      <c r="G101" s="74" t="s">
        <v>106</v>
      </c>
      <c r="H101" s="115" t="s">
        <v>179</v>
      </c>
      <c r="I101" s="116" t="s">
        <v>54</v>
      </c>
    </row>
    <row r="102" spans="1:9" x14ac:dyDescent="0.25">
      <c r="A102" s="104">
        <v>42971</v>
      </c>
      <c r="B102" s="113" t="s">
        <v>180</v>
      </c>
      <c r="C102" s="114" t="s">
        <v>10</v>
      </c>
      <c r="D102" s="99" t="s">
        <v>149</v>
      </c>
      <c r="E102" s="124">
        <v>800</v>
      </c>
      <c r="F102" s="113" t="s">
        <v>67</v>
      </c>
      <c r="G102" s="74" t="s">
        <v>106</v>
      </c>
      <c r="H102" s="115" t="s">
        <v>177</v>
      </c>
      <c r="I102" s="116" t="s">
        <v>54</v>
      </c>
    </row>
    <row r="103" spans="1:9" x14ac:dyDescent="0.25">
      <c r="A103" s="104">
        <v>42971</v>
      </c>
      <c r="B103" s="99" t="s">
        <v>166</v>
      </c>
      <c r="C103" s="100" t="s">
        <v>53</v>
      </c>
      <c r="D103" s="99" t="s">
        <v>149</v>
      </c>
      <c r="E103" s="122">
        <v>5000</v>
      </c>
      <c r="F103" s="113" t="s">
        <v>66</v>
      </c>
      <c r="G103" s="74" t="s">
        <v>106</v>
      </c>
      <c r="H103" s="115" t="s">
        <v>179</v>
      </c>
      <c r="I103" s="116" t="s">
        <v>54</v>
      </c>
    </row>
    <row r="104" spans="1:9" x14ac:dyDescent="0.25">
      <c r="A104" s="104">
        <v>42971</v>
      </c>
      <c r="B104" s="99" t="s">
        <v>181</v>
      </c>
      <c r="C104" s="100" t="s">
        <v>53</v>
      </c>
      <c r="D104" s="99" t="s">
        <v>149</v>
      </c>
      <c r="E104" s="122">
        <v>5000</v>
      </c>
      <c r="F104" s="113" t="s">
        <v>67</v>
      </c>
      <c r="G104" s="74" t="s">
        <v>106</v>
      </c>
      <c r="H104" s="115" t="s">
        <v>177</v>
      </c>
      <c r="I104" s="116" t="s">
        <v>54</v>
      </c>
    </row>
    <row r="105" spans="1:9" x14ac:dyDescent="0.25">
      <c r="A105" s="104">
        <v>42971</v>
      </c>
      <c r="B105" s="113" t="s">
        <v>182</v>
      </c>
      <c r="C105" s="114" t="s">
        <v>10</v>
      </c>
      <c r="D105" s="99" t="s">
        <v>149</v>
      </c>
      <c r="E105" s="124">
        <v>3000</v>
      </c>
      <c r="F105" s="113" t="s">
        <v>67</v>
      </c>
      <c r="G105" s="74" t="s">
        <v>106</v>
      </c>
      <c r="H105" s="115" t="s">
        <v>177</v>
      </c>
      <c r="I105" s="116" t="s">
        <v>54</v>
      </c>
    </row>
    <row r="106" spans="1:9" x14ac:dyDescent="0.25">
      <c r="A106" s="98">
        <v>42971</v>
      </c>
      <c r="B106" s="99" t="s">
        <v>183</v>
      </c>
      <c r="C106" s="100" t="s">
        <v>14</v>
      </c>
      <c r="D106" s="99" t="s">
        <v>310</v>
      </c>
      <c r="E106" s="122">
        <v>300</v>
      </c>
      <c r="F106" s="113" t="s">
        <v>67</v>
      </c>
      <c r="G106" s="74" t="s">
        <v>106</v>
      </c>
      <c r="H106" s="115" t="s">
        <v>177</v>
      </c>
      <c r="I106" s="116" t="s">
        <v>54</v>
      </c>
    </row>
    <row r="107" spans="1:9" x14ac:dyDescent="0.25">
      <c r="A107" s="98">
        <v>42971</v>
      </c>
      <c r="B107" s="99" t="s">
        <v>209</v>
      </c>
      <c r="C107" s="114" t="s">
        <v>10</v>
      </c>
      <c r="D107" s="99" t="s">
        <v>149</v>
      </c>
      <c r="E107" s="122">
        <v>4000</v>
      </c>
      <c r="F107" s="113" t="s">
        <v>40</v>
      </c>
      <c r="G107" s="74" t="s">
        <v>106</v>
      </c>
      <c r="H107" s="115" t="s">
        <v>210</v>
      </c>
      <c r="I107" s="103" t="s">
        <v>54</v>
      </c>
    </row>
    <row r="108" spans="1:9" x14ac:dyDescent="0.25">
      <c r="A108" s="98">
        <v>42971</v>
      </c>
      <c r="B108" s="99" t="s">
        <v>211</v>
      </c>
      <c r="C108" s="114" t="s">
        <v>10</v>
      </c>
      <c r="D108" s="99" t="s">
        <v>8</v>
      </c>
      <c r="E108" s="122">
        <v>8000</v>
      </c>
      <c r="F108" s="99" t="s">
        <v>65</v>
      </c>
      <c r="G108" s="48" t="s">
        <v>106</v>
      </c>
      <c r="H108" s="101" t="s">
        <v>177</v>
      </c>
      <c r="I108" s="103" t="s">
        <v>54</v>
      </c>
    </row>
    <row r="109" spans="1:9" x14ac:dyDescent="0.25">
      <c r="A109" s="98">
        <v>42971</v>
      </c>
      <c r="B109" s="99" t="s">
        <v>212</v>
      </c>
      <c r="C109" s="114" t="s">
        <v>43</v>
      </c>
      <c r="D109" s="99" t="s">
        <v>213</v>
      </c>
      <c r="E109" s="122">
        <v>4118</v>
      </c>
      <c r="F109" s="99" t="s">
        <v>65</v>
      </c>
      <c r="G109" s="48" t="s">
        <v>106</v>
      </c>
      <c r="H109" s="101" t="s">
        <v>327</v>
      </c>
      <c r="I109" s="102" t="s">
        <v>51</v>
      </c>
    </row>
    <row r="110" spans="1:9" x14ac:dyDescent="0.25">
      <c r="A110" s="98">
        <v>42971</v>
      </c>
      <c r="B110" s="99" t="s">
        <v>215</v>
      </c>
      <c r="C110" s="114" t="s">
        <v>14</v>
      </c>
      <c r="D110" s="99" t="s">
        <v>149</v>
      </c>
      <c r="E110" s="122">
        <v>50000</v>
      </c>
      <c r="F110" s="99" t="s">
        <v>65</v>
      </c>
      <c r="G110" s="48" t="s">
        <v>106</v>
      </c>
      <c r="H110" s="101" t="s">
        <v>251</v>
      </c>
      <c r="I110" s="102" t="s">
        <v>51</v>
      </c>
    </row>
    <row r="111" spans="1:9" x14ac:dyDescent="0.25">
      <c r="A111" s="98">
        <v>42971</v>
      </c>
      <c r="B111" s="99" t="s">
        <v>216</v>
      </c>
      <c r="C111" s="100" t="s">
        <v>10</v>
      </c>
      <c r="D111" s="99" t="s">
        <v>149</v>
      </c>
      <c r="E111" s="122">
        <v>7000</v>
      </c>
      <c r="F111" s="99" t="s">
        <v>69</v>
      </c>
      <c r="G111" s="48" t="s">
        <v>106</v>
      </c>
      <c r="H111" s="101" t="s">
        <v>217</v>
      </c>
      <c r="I111" s="103" t="s">
        <v>54</v>
      </c>
    </row>
    <row r="112" spans="1:9" x14ac:dyDescent="0.25">
      <c r="A112" s="98">
        <v>42972</v>
      </c>
      <c r="B112" s="99" t="s">
        <v>218</v>
      </c>
      <c r="C112" s="100" t="s">
        <v>10</v>
      </c>
      <c r="D112" s="99" t="s">
        <v>59</v>
      </c>
      <c r="E112" s="122">
        <v>3500</v>
      </c>
      <c r="F112" s="99" t="s">
        <v>69</v>
      </c>
      <c r="G112" s="48" t="s">
        <v>106</v>
      </c>
      <c r="H112" s="101" t="s">
        <v>219</v>
      </c>
      <c r="I112" s="103" t="s">
        <v>54</v>
      </c>
    </row>
    <row r="113" spans="1:11" x14ac:dyDescent="0.25">
      <c r="A113" s="98">
        <v>42972</v>
      </c>
      <c r="B113" s="99" t="s">
        <v>78</v>
      </c>
      <c r="C113" s="100" t="s">
        <v>64</v>
      </c>
      <c r="D113" s="99" t="s">
        <v>59</v>
      </c>
      <c r="E113" s="122">
        <v>8000</v>
      </c>
      <c r="F113" s="99" t="s">
        <v>69</v>
      </c>
      <c r="G113" s="48" t="s">
        <v>106</v>
      </c>
      <c r="H113" s="101" t="s">
        <v>219</v>
      </c>
      <c r="I113" s="103" t="s">
        <v>54</v>
      </c>
    </row>
    <row r="114" spans="1:11" x14ac:dyDescent="0.25">
      <c r="A114" s="98">
        <v>42972</v>
      </c>
      <c r="B114" s="99" t="s">
        <v>220</v>
      </c>
      <c r="C114" s="100" t="s">
        <v>10</v>
      </c>
      <c r="D114" s="99" t="s">
        <v>59</v>
      </c>
      <c r="E114" s="122">
        <v>5000</v>
      </c>
      <c r="F114" s="99" t="s">
        <v>69</v>
      </c>
      <c r="G114" s="48" t="s">
        <v>106</v>
      </c>
      <c r="H114" s="101" t="s">
        <v>117</v>
      </c>
      <c r="I114" s="103" t="s">
        <v>54</v>
      </c>
    </row>
    <row r="115" spans="1:11" x14ac:dyDescent="0.25">
      <c r="A115" s="98">
        <v>42972</v>
      </c>
      <c r="B115" s="113" t="s">
        <v>184</v>
      </c>
      <c r="C115" s="114" t="s">
        <v>10</v>
      </c>
      <c r="D115" s="99" t="s">
        <v>149</v>
      </c>
      <c r="E115" s="124">
        <v>2000</v>
      </c>
      <c r="F115" s="113" t="s">
        <v>67</v>
      </c>
      <c r="G115" s="74" t="s">
        <v>106</v>
      </c>
      <c r="H115" s="115" t="s">
        <v>185</v>
      </c>
      <c r="I115" s="116" t="s">
        <v>54</v>
      </c>
    </row>
    <row r="116" spans="1:11" x14ac:dyDescent="0.25">
      <c r="A116" s="104">
        <v>42972</v>
      </c>
      <c r="B116" s="99" t="s">
        <v>153</v>
      </c>
      <c r="C116" s="114" t="s">
        <v>10</v>
      </c>
      <c r="D116" s="99" t="s">
        <v>149</v>
      </c>
      <c r="E116" s="122">
        <v>5000</v>
      </c>
      <c r="F116" s="99" t="s">
        <v>154</v>
      </c>
      <c r="G116" s="74" t="s">
        <v>106</v>
      </c>
      <c r="H116" s="115" t="s">
        <v>186</v>
      </c>
      <c r="I116" s="116" t="s">
        <v>54</v>
      </c>
    </row>
    <row r="117" spans="1:11" x14ac:dyDescent="0.25">
      <c r="A117" s="98">
        <v>42972</v>
      </c>
      <c r="B117" s="113" t="s">
        <v>187</v>
      </c>
      <c r="C117" s="114" t="s">
        <v>10</v>
      </c>
      <c r="D117" s="99" t="s">
        <v>149</v>
      </c>
      <c r="E117" s="124">
        <v>2000</v>
      </c>
      <c r="F117" s="113" t="s">
        <v>67</v>
      </c>
      <c r="G117" s="74" t="s">
        <v>106</v>
      </c>
      <c r="H117" s="115" t="s">
        <v>185</v>
      </c>
      <c r="I117" s="116" t="s">
        <v>54</v>
      </c>
    </row>
    <row r="118" spans="1:11" x14ac:dyDescent="0.25">
      <c r="A118" s="98">
        <v>42972</v>
      </c>
      <c r="B118" s="99" t="s">
        <v>178</v>
      </c>
      <c r="C118" s="114" t="s">
        <v>10</v>
      </c>
      <c r="D118" s="99" t="s">
        <v>149</v>
      </c>
      <c r="E118" s="122">
        <v>2000</v>
      </c>
      <c r="F118" s="113" t="s">
        <v>66</v>
      </c>
      <c r="G118" s="74" t="s">
        <v>106</v>
      </c>
      <c r="H118" s="115" t="s">
        <v>186</v>
      </c>
      <c r="I118" s="116" t="s">
        <v>54</v>
      </c>
    </row>
    <row r="119" spans="1:11" x14ac:dyDescent="0.25">
      <c r="A119" s="98">
        <v>42972</v>
      </c>
      <c r="B119" s="113" t="s">
        <v>188</v>
      </c>
      <c r="C119" s="114" t="s">
        <v>10</v>
      </c>
      <c r="D119" s="99" t="s">
        <v>149</v>
      </c>
      <c r="E119" s="124">
        <v>2500</v>
      </c>
      <c r="F119" s="113" t="s">
        <v>67</v>
      </c>
      <c r="G119" s="74" t="s">
        <v>106</v>
      </c>
      <c r="H119" s="115" t="s">
        <v>185</v>
      </c>
      <c r="I119" s="116" t="s">
        <v>54</v>
      </c>
    </row>
    <row r="120" spans="1:11" x14ac:dyDescent="0.25">
      <c r="A120" s="98">
        <v>42972</v>
      </c>
      <c r="B120" s="113" t="s">
        <v>222</v>
      </c>
      <c r="C120" s="114" t="s">
        <v>10</v>
      </c>
      <c r="D120" s="99" t="s">
        <v>149</v>
      </c>
      <c r="E120" s="124">
        <v>5000</v>
      </c>
      <c r="F120" s="113" t="s">
        <v>40</v>
      </c>
      <c r="G120" s="74" t="s">
        <v>106</v>
      </c>
      <c r="H120" s="115" t="s">
        <v>223</v>
      </c>
      <c r="I120" s="103" t="s">
        <v>54</v>
      </c>
    </row>
    <row r="121" spans="1:11" s="73" customFormat="1" x14ac:dyDescent="0.25">
      <c r="A121" s="112">
        <v>42972</v>
      </c>
      <c r="B121" s="113" t="s">
        <v>312</v>
      </c>
      <c r="C121" s="114" t="s">
        <v>57</v>
      </c>
      <c r="D121" s="113" t="s">
        <v>58</v>
      </c>
      <c r="E121" s="124">
        <v>150000</v>
      </c>
      <c r="F121" s="113" t="s">
        <v>48</v>
      </c>
      <c r="G121" s="74" t="s">
        <v>106</v>
      </c>
      <c r="H121" s="115" t="s">
        <v>313</v>
      </c>
      <c r="I121" s="118" t="s">
        <v>51</v>
      </c>
    </row>
    <row r="122" spans="1:11" s="73" customFormat="1" x14ac:dyDescent="0.25">
      <c r="A122" s="112">
        <v>42972</v>
      </c>
      <c r="B122" s="113" t="s">
        <v>314</v>
      </c>
      <c r="C122" s="114" t="s">
        <v>64</v>
      </c>
      <c r="D122" s="113" t="s">
        <v>59</v>
      </c>
      <c r="E122" s="124">
        <v>25000</v>
      </c>
      <c r="F122" s="113" t="s">
        <v>69</v>
      </c>
      <c r="G122" s="74" t="s">
        <v>106</v>
      </c>
      <c r="H122" s="115" t="s">
        <v>315</v>
      </c>
      <c r="I122" s="116" t="s">
        <v>54</v>
      </c>
    </row>
    <row r="123" spans="1:11" s="73" customFormat="1" x14ac:dyDescent="0.25">
      <c r="A123" s="117">
        <v>42972</v>
      </c>
      <c r="B123" s="113" t="s">
        <v>336</v>
      </c>
      <c r="C123" s="114" t="s">
        <v>14</v>
      </c>
      <c r="D123" s="113" t="s">
        <v>149</v>
      </c>
      <c r="E123" s="124">
        <v>20000</v>
      </c>
      <c r="F123" s="113" t="s">
        <v>40</v>
      </c>
      <c r="G123" s="74" t="s">
        <v>106</v>
      </c>
      <c r="H123" s="115" t="s">
        <v>337</v>
      </c>
      <c r="I123" s="118" t="s">
        <v>51</v>
      </c>
      <c r="K123" s="126" t="s">
        <v>343</v>
      </c>
    </row>
    <row r="124" spans="1:11" x14ac:dyDescent="0.25">
      <c r="A124" s="112">
        <v>42973</v>
      </c>
      <c r="B124" s="113" t="s">
        <v>224</v>
      </c>
      <c r="C124" s="114" t="s">
        <v>10</v>
      </c>
      <c r="D124" s="113" t="s">
        <v>149</v>
      </c>
      <c r="E124" s="124">
        <v>4000</v>
      </c>
      <c r="F124" s="113" t="s">
        <v>40</v>
      </c>
      <c r="G124" s="74" t="s">
        <v>106</v>
      </c>
      <c r="H124" s="115" t="s">
        <v>226</v>
      </c>
      <c r="I124" s="116" t="s">
        <v>54</v>
      </c>
    </row>
    <row r="125" spans="1:11" x14ac:dyDescent="0.25">
      <c r="A125" s="112">
        <v>42973</v>
      </c>
      <c r="B125" s="113" t="s">
        <v>225</v>
      </c>
      <c r="C125" s="114" t="s">
        <v>10</v>
      </c>
      <c r="D125" s="113" t="s">
        <v>149</v>
      </c>
      <c r="E125" s="124">
        <v>2500</v>
      </c>
      <c r="F125" s="113" t="s">
        <v>40</v>
      </c>
      <c r="G125" s="74" t="s">
        <v>106</v>
      </c>
      <c r="H125" s="115" t="s">
        <v>226</v>
      </c>
      <c r="I125" s="116" t="s">
        <v>54</v>
      </c>
    </row>
    <row r="126" spans="1:11" x14ac:dyDescent="0.25">
      <c r="A126" s="112">
        <v>42973</v>
      </c>
      <c r="B126" s="113" t="s">
        <v>189</v>
      </c>
      <c r="C126" s="114" t="s">
        <v>10</v>
      </c>
      <c r="D126" s="113" t="s">
        <v>149</v>
      </c>
      <c r="E126" s="124">
        <v>2000</v>
      </c>
      <c r="F126" s="113" t="s">
        <v>67</v>
      </c>
      <c r="G126" s="74" t="s">
        <v>106</v>
      </c>
      <c r="H126" s="115" t="s">
        <v>190</v>
      </c>
      <c r="I126" s="116" t="s">
        <v>54</v>
      </c>
    </row>
    <row r="127" spans="1:11" x14ac:dyDescent="0.25">
      <c r="A127" s="112">
        <v>42973</v>
      </c>
      <c r="B127" s="113" t="s">
        <v>191</v>
      </c>
      <c r="C127" s="114" t="s">
        <v>10</v>
      </c>
      <c r="D127" s="113" t="s">
        <v>149</v>
      </c>
      <c r="E127" s="124">
        <v>2000</v>
      </c>
      <c r="F127" s="113" t="s">
        <v>66</v>
      </c>
      <c r="G127" s="74" t="s">
        <v>106</v>
      </c>
      <c r="H127" s="115" t="s">
        <v>193</v>
      </c>
      <c r="I127" s="116" t="s">
        <v>54</v>
      </c>
    </row>
    <row r="128" spans="1:11" x14ac:dyDescent="0.25">
      <c r="A128" s="112">
        <v>42973</v>
      </c>
      <c r="B128" s="113" t="s">
        <v>339</v>
      </c>
      <c r="C128" s="114" t="s">
        <v>14</v>
      </c>
      <c r="D128" s="113" t="s">
        <v>149</v>
      </c>
      <c r="E128" s="124">
        <v>35000</v>
      </c>
      <c r="F128" s="113" t="s">
        <v>40</v>
      </c>
      <c r="G128" s="74" t="s">
        <v>106</v>
      </c>
      <c r="H128" s="115" t="s">
        <v>338</v>
      </c>
      <c r="I128" s="118" t="s">
        <v>51</v>
      </c>
      <c r="K128" s="126" t="s">
        <v>343</v>
      </c>
    </row>
    <row r="129" spans="1:11" x14ac:dyDescent="0.25">
      <c r="A129" s="112">
        <v>42973</v>
      </c>
      <c r="B129" s="113" t="s">
        <v>340</v>
      </c>
      <c r="C129" s="114" t="s">
        <v>14</v>
      </c>
      <c r="D129" s="113" t="s">
        <v>149</v>
      </c>
      <c r="E129" s="124">
        <v>30000</v>
      </c>
      <c r="F129" s="113" t="s">
        <v>40</v>
      </c>
      <c r="G129" s="74" t="s">
        <v>106</v>
      </c>
      <c r="H129" s="115" t="s">
        <v>341</v>
      </c>
      <c r="I129" s="118" t="s">
        <v>51</v>
      </c>
      <c r="K129" s="126" t="s">
        <v>343</v>
      </c>
    </row>
    <row r="130" spans="1:11" x14ac:dyDescent="0.25">
      <c r="A130" s="117">
        <v>42973</v>
      </c>
      <c r="B130" s="113" t="s">
        <v>84</v>
      </c>
      <c r="C130" s="114" t="s">
        <v>53</v>
      </c>
      <c r="D130" s="113" t="s">
        <v>59</v>
      </c>
      <c r="E130" s="124">
        <v>5000</v>
      </c>
      <c r="F130" s="113" t="s">
        <v>69</v>
      </c>
      <c r="G130" s="74" t="s">
        <v>106</v>
      </c>
      <c r="H130" s="115" t="s">
        <v>342</v>
      </c>
      <c r="I130" s="103" t="s">
        <v>54</v>
      </c>
      <c r="K130" s="126" t="s">
        <v>343</v>
      </c>
    </row>
    <row r="131" spans="1:11" x14ac:dyDescent="0.25">
      <c r="A131" s="98">
        <v>42974</v>
      </c>
      <c r="B131" s="113" t="s">
        <v>227</v>
      </c>
      <c r="C131" s="114" t="s">
        <v>10</v>
      </c>
      <c r="D131" s="99" t="s">
        <v>149</v>
      </c>
      <c r="E131" s="124">
        <v>6000</v>
      </c>
      <c r="F131" s="113" t="s">
        <v>40</v>
      </c>
      <c r="G131" s="74" t="s">
        <v>106</v>
      </c>
      <c r="H131" s="115" t="s">
        <v>228</v>
      </c>
      <c r="I131" s="103" t="s">
        <v>54</v>
      </c>
    </row>
    <row r="132" spans="1:11" x14ac:dyDescent="0.25">
      <c r="A132" s="98">
        <v>42974</v>
      </c>
      <c r="B132" s="113" t="s">
        <v>229</v>
      </c>
      <c r="C132" s="114" t="s">
        <v>10</v>
      </c>
      <c r="D132" s="99" t="s">
        <v>149</v>
      </c>
      <c r="E132" s="124">
        <v>5000</v>
      </c>
      <c r="F132" s="113" t="s">
        <v>40</v>
      </c>
      <c r="G132" s="74" t="s">
        <v>106</v>
      </c>
      <c r="H132" s="115" t="s">
        <v>228</v>
      </c>
      <c r="I132" s="103" t="s">
        <v>54</v>
      </c>
    </row>
    <row r="133" spans="1:11" x14ac:dyDescent="0.25">
      <c r="A133" s="104">
        <v>42974</v>
      </c>
      <c r="B133" s="113" t="s">
        <v>335</v>
      </c>
      <c r="C133" s="114" t="s">
        <v>14</v>
      </c>
      <c r="D133" s="99" t="s">
        <v>149</v>
      </c>
      <c r="E133" s="124">
        <v>60000</v>
      </c>
      <c r="F133" s="113" t="s">
        <v>40</v>
      </c>
      <c r="G133" s="74" t="s">
        <v>106</v>
      </c>
      <c r="H133" s="115" t="s">
        <v>235</v>
      </c>
      <c r="I133" s="102" t="s">
        <v>51</v>
      </c>
    </row>
    <row r="134" spans="1:11" x14ac:dyDescent="0.25">
      <c r="A134" s="98">
        <v>42974</v>
      </c>
      <c r="B134" s="99" t="s">
        <v>231</v>
      </c>
      <c r="C134" s="100" t="s">
        <v>10</v>
      </c>
      <c r="D134" s="99" t="s">
        <v>59</v>
      </c>
      <c r="E134" s="122">
        <v>10000</v>
      </c>
      <c r="F134" s="99" t="s">
        <v>69</v>
      </c>
      <c r="G134" s="48" t="s">
        <v>106</v>
      </c>
      <c r="H134" s="101" t="s">
        <v>230</v>
      </c>
      <c r="I134" s="103" t="s">
        <v>54</v>
      </c>
    </row>
    <row r="135" spans="1:11" x14ac:dyDescent="0.25">
      <c r="A135" s="104">
        <v>42974</v>
      </c>
      <c r="B135" s="99" t="s">
        <v>153</v>
      </c>
      <c r="C135" s="114" t="s">
        <v>10</v>
      </c>
      <c r="D135" s="99" t="s">
        <v>149</v>
      </c>
      <c r="E135" s="122">
        <v>5000</v>
      </c>
      <c r="F135" s="99" t="s">
        <v>154</v>
      </c>
      <c r="G135" s="74" t="s">
        <v>106</v>
      </c>
      <c r="H135" s="115" t="s">
        <v>232</v>
      </c>
      <c r="I135" s="116" t="s">
        <v>54</v>
      </c>
    </row>
    <row r="136" spans="1:11" x14ac:dyDescent="0.25">
      <c r="A136" s="104">
        <v>42974</v>
      </c>
      <c r="B136" s="113" t="s">
        <v>233</v>
      </c>
      <c r="C136" s="114" t="s">
        <v>10</v>
      </c>
      <c r="D136" s="99" t="s">
        <v>149</v>
      </c>
      <c r="E136" s="124">
        <v>40000</v>
      </c>
      <c r="F136" s="113" t="s">
        <v>40</v>
      </c>
      <c r="G136" s="74" t="s">
        <v>106</v>
      </c>
      <c r="H136" s="115" t="s">
        <v>236</v>
      </c>
      <c r="I136" s="102" t="s">
        <v>51</v>
      </c>
      <c r="J136" s="62" t="s">
        <v>208</v>
      </c>
    </row>
    <row r="137" spans="1:11" x14ac:dyDescent="0.25">
      <c r="A137" s="104">
        <v>42974</v>
      </c>
      <c r="B137" s="113" t="s">
        <v>234</v>
      </c>
      <c r="C137" s="114" t="s">
        <v>14</v>
      </c>
      <c r="D137" s="99" t="s">
        <v>310</v>
      </c>
      <c r="E137" s="124">
        <v>206000</v>
      </c>
      <c r="F137" s="113" t="s">
        <v>40</v>
      </c>
      <c r="G137" s="74" t="s">
        <v>106</v>
      </c>
      <c r="H137" s="115" t="s">
        <v>252</v>
      </c>
      <c r="I137" s="102" t="s">
        <v>51</v>
      </c>
    </row>
    <row r="138" spans="1:11" x14ac:dyDescent="0.25">
      <c r="A138" s="104">
        <v>42975</v>
      </c>
      <c r="B138" s="113" t="s">
        <v>237</v>
      </c>
      <c r="C138" s="114" t="s">
        <v>10</v>
      </c>
      <c r="D138" s="99" t="s">
        <v>149</v>
      </c>
      <c r="E138" s="124">
        <v>4500</v>
      </c>
      <c r="F138" s="113" t="s">
        <v>40</v>
      </c>
      <c r="G138" s="74" t="s">
        <v>106</v>
      </c>
      <c r="H138" s="115" t="s">
        <v>238</v>
      </c>
      <c r="I138" s="103" t="s">
        <v>54</v>
      </c>
    </row>
    <row r="139" spans="1:11" x14ac:dyDescent="0.25">
      <c r="A139" s="104">
        <v>42975</v>
      </c>
      <c r="B139" s="113" t="s">
        <v>239</v>
      </c>
      <c r="C139" s="114" t="s">
        <v>10</v>
      </c>
      <c r="D139" s="99" t="s">
        <v>149</v>
      </c>
      <c r="E139" s="124">
        <v>5000</v>
      </c>
      <c r="F139" s="113" t="s">
        <v>40</v>
      </c>
      <c r="G139" s="74" t="s">
        <v>106</v>
      </c>
      <c r="H139" s="115" t="s">
        <v>238</v>
      </c>
      <c r="I139" s="103" t="s">
        <v>54</v>
      </c>
    </row>
    <row r="140" spans="1:11" x14ac:dyDescent="0.25">
      <c r="A140" s="104">
        <v>42975</v>
      </c>
      <c r="B140" s="113" t="s">
        <v>240</v>
      </c>
      <c r="C140" s="100" t="s">
        <v>47</v>
      </c>
      <c r="D140" s="99" t="s">
        <v>8</v>
      </c>
      <c r="E140" s="124">
        <v>5000</v>
      </c>
      <c r="F140" s="113" t="s">
        <v>11</v>
      </c>
      <c r="G140" s="74" t="s">
        <v>106</v>
      </c>
      <c r="H140" s="115" t="s">
        <v>298</v>
      </c>
      <c r="I140" s="102" t="s">
        <v>51</v>
      </c>
    </row>
    <row r="141" spans="1:11" x14ac:dyDescent="0.25">
      <c r="A141" s="104">
        <v>42975</v>
      </c>
      <c r="B141" s="73" t="s">
        <v>242</v>
      </c>
      <c r="C141" s="100" t="s">
        <v>10</v>
      </c>
      <c r="D141" s="99" t="s">
        <v>42</v>
      </c>
      <c r="E141" s="122">
        <v>4000</v>
      </c>
      <c r="F141" s="99" t="s">
        <v>41</v>
      </c>
      <c r="G141" s="48" t="s">
        <v>106</v>
      </c>
      <c r="H141" s="101" t="s">
        <v>241</v>
      </c>
      <c r="I141" s="103" t="s">
        <v>54</v>
      </c>
    </row>
    <row r="142" spans="1:11" x14ac:dyDescent="0.25">
      <c r="A142" s="98">
        <v>42975</v>
      </c>
      <c r="B142" s="99" t="s">
        <v>192</v>
      </c>
      <c r="C142" s="114" t="s">
        <v>10</v>
      </c>
      <c r="D142" s="99" t="s">
        <v>149</v>
      </c>
      <c r="E142" s="122">
        <v>2000</v>
      </c>
      <c r="F142" s="113" t="s">
        <v>66</v>
      </c>
      <c r="G142" s="74" t="s">
        <v>106</v>
      </c>
      <c r="H142" s="115" t="s">
        <v>194</v>
      </c>
      <c r="I142" s="116" t="s">
        <v>54</v>
      </c>
    </row>
    <row r="143" spans="1:11" x14ac:dyDescent="0.25">
      <c r="A143" s="98">
        <v>42975</v>
      </c>
      <c r="B143" s="99" t="s">
        <v>141</v>
      </c>
      <c r="C143" s="100" t="s">
        <v>10</v>
      </c>
      <c r="D143" s="99" t="s">
        <v>59</v>
      </c>
      <c r="E143" s="122">
        <v>10000</v>
      </c>
      <c r="F143" s="99" t="s">
        <v>69</v>
      </c>
      <c r="G143" s="48" t="s">
        <v>106</v>
      </c>
      <c r="H143" s="101" t="s">
        <v>221</v>
      </c>
      <c r="I143" s="103" t="s">
        <v>54</v>
      </c>
    </row>
    <row r="144" spans="1:11" x14ac:dyDescent="0.25">
      <c r="A144" s="98">
        <v>42975</v>
      </c>
      <c r="B144" s="99" t="s">
        <v>243</v>
      </c>
      <c r="C144" s="100" t="s">
        <v>10</v>
      </c>
      <c r="D144" s="99" t="s">
        <v>59</v>
      </c>
      <c r="E144" s="122">
        <v>5500</v>
      </c>
      <c r="F144" s="99" t="s">
        <v>61</v>
      </c>
      <c r="G144" s="48" t="s">
        <v>106</v>
      </c>
      <c r="H144" s="101" t="s">
        <v>245</v>
      </c>
      <c r="I144" s="103" t="s">
        <v>54</v>
      </c>
    </row>
    <row r="145" spans="1:9" x14ac:dyDescent="0.25">
      <c r="A145" s="98">
        <v>42975</v>
      </c>
      <c r="B145" s="99" t="s">
        <v>244</v>
      </c>
      <c r="C145" s="100" t="s">
        <v>10</v>
      </c>
      <c r="D145" s="99" t="s">
        <v>59</v>
      </c>
      <c r="E145" s="122">
        <v>4000</v>
      </c>
      <c r="F145" s="99" t="s">
        <v>69</v>
      </c>
      <c r="G145" s="48" t="s">
        <v>106</v>
      </c>
      <c r="H145" s="101" t="s">
        <v>221</v>
      </c>
      <c r="I145" s="103" t="s">
        <v>54</v>
      </c>
    </row>
    <row r="146" spans="1:9" x14ac:dyDescent="0.25">
      <c r="A146" s="104">
        <v>42975</v>
      </c>
      <c r="B146" s="73" t="s">
        <v>246</v>
      </c>
      <c r="C146" s="100" t="s">
        <v>10</v>
      </c>
      <c r="D146" s="99" t="s">
        <v>42</v>
      </c>
      <c r="E146" s="122">
        <v>5000</v>
      </c>
      <c r="F146" s="99" t="s">
        <v>41</v>
      </c>
      <c r="G146" s="48" t="s">
        <v>106</v>
      </c>
      <c r="H146" s="101" t="s">
        <v>241</v>
      </c>
      <c r="I146" s="103" t="s">
        <v>54</v>
      </c>
    </row>
    <row r="147" spans="1:9" x14ac:dyDescent="0.25">
      <c r="A147" s="98">
        <v>42976</v>
      </c>
      <c r="B147" s="99" t="s">
        <v>253</v>
      </c>
      <c r="C147" s="100" t="s">
        <v>10</v>
      </c>
      <c r="D147" s="99" t="s">
        <v>42</v>
      </c>
      <c r="E147" s="122">
        <v>10000</v>
      </c>
      <c r="F147" s="113" t="s">
        <v>40</v>
      </c>
      <c r="G147" s="74" t="s">
        <v>106</v>
      </c>
      <c r="H147" s="115" t="s">
        <v>254</v>
      </c>
      <c r="I147" s="103" t="s">
        <v>54</v>
      </c>
    </row>
    <row r="148" spans="1:9" x14ac:dyDescent="0.25">
      <c r="A148" s="98">
        <v>42976</v>
      </c>
      <c r="B148" s="99" t="s">
        <v>299</v>
      </c>
      <c r="C148" s="114" t="s">
        <v>56</v>
      </c>
      <c r="D148" s="99" t="s">
        <v>42</v>
      </c>
      <c r="E148" s="122">
        <v>610000</v>
      </c>
      <c r="F148" s="113" t="s">
        <v>40</v>
      </c>
      <c r="G148" s="129" t="s">
        <v>346</v>
      </c>
      <c r="H148" s="115" t="s">
        <v>255</v>
      </c>
      <c r="I148" s="102" t="s">
        <v>51</v>
      </c>
    </row>
    <row r="149" spans="1:9" x14ac:dyDescent="0.25">
      <c r="A149" s="98">
        <v>42976</v>
      </c>
      <c r="B149" s="99" t="s">
        <v>268</v>
      </c>
      <c r="C149" s="114" t="s">
        <v>14</v>
      </c>
      <c r="D149" s="99" t="s">
        <v>42</v>
      </c>
      <c r="E149" s="122">
        <v>500000</v>
      </c>
      <c r="F149" s="113" t="s">
        <v>40</v>
      </c>
      <c r="G149" s="129" t="s">
        <v>346</v>
      </c>
      <c r="H149" s="115" t="s">
        <v>256</v>
      </c>
      <c r="I149" s="102" t="s">
        <v>51</v>
      </c>
    </row>
    <row r="150" spans="1:9" x14ac:dyDescent="0.25">
      <c r="A150" s="98">
        <v>42976</v>
      </c>
      <c r="B150" s="99" t="s">
        <v>269</v>
      </c>
      <c r="C150" s="114" t="s">
        <v>43</v>
      </c>
      <c r="D150" s="99" t="s">
        <v>42</v>
      </c>
      <c r="E150" s="122">
        <v>80000</v>
      </c>
      <c r="F150" s="99" t="s">
        <v>41</v>
      </c>
      <c r="G150" s="129" t="s">
        <v>346</v>
      </c>
      <c r="H150" s="115" t="s">
        <v>258</v>
      </c>
      <c r="I150" s="102" t="s">
        <v>51</v>
      </c>
    </row>
    <row r="151" spans="1:9" x14ac:dyDescent="0.25">
      <c r="A151" s="98">
        <v>42976</v>
      </c>
      <c r="B151" s="99" t="s">
        <v>257</v>
      </c>
      <c r="C151" s="114" t="s">
        <v>56</v>
      </c>
      <c r="D151" s="99" t="s">
        <v>42</v>
      </c>
      <c r="E151" s="122">
        <v>610000</v>
      </c>
      <c r="F151" s="73" t="s">
        <v>48</v>
      </c>
      <c r="G151" s="129" t="s">
        <v>346</v>
      </c>
      <c r="H151" s="115" t="s">
        <v>258</v>
      </c>
      <c r="I151" s="102" t="s">
        <v>51</v>
      </c>
    </row>
    <row r="152" spans="1:9" x14ac:dyDescent="0.25">
      <c r="A152" s="98">
        <v>42976</v>
      </c>
      <c r="B152" s="99" t="s">
        <v>270</v>
      </c>
      <c r="C152" s="114" t="s">
        <v>14</v>
      </c>
      <c r="D152" s="99" t="s">
        <v>42</v>
      </c>
      <c r="E152" s="122">
        <v>400000</v>
      </c>
      <c r="F152" s="99" t="s">
        <v>41</v>
      </c>
      <c r="G152" s="129" t="s">
        <v>346</v>
      </c>
      <c r="H152" s="115" t="s">
        <v>259</v>
      </c>
      <c r="I152" s="102" t="s">
        <v>51</v>
      </c>
    </row>
    <row r="153" spans="1:9" x14ac:dyDescent="0.25">
      <c r="A153" s="98">
        <v>42976</v>
      </c>
      <c r="B153" s="99" t="s">
        <v>316</v>
      </c>
      <c r="C153" s="114" t="s">
        <v>56</v>
      </c>
      <c r="D153" s="99" t="s">
        <v>8</v>
      </c>
      <c r="E153" s="122">
        <v>280000</v>
      </c>
      <c r="F153" s="113" t="s">
        <v>11</v>
      </c>
      <c r="G153" s="129" t="s">
        <v>346</v>
      </c>
      <c r="H153" s="115" t="s">
        <v>264</v>
      </c>
      <c r="I153" s="102" t="s">
        <v>51</v>
      </c>
    </row>
    <row r="154" spans="1:9" x14ac:dyDescent="0.25">
      <c r="A154" s="98">
        <v>42976</v>
      </c>
      <c r="B154" s="99" t="s">
        <v>271</v>
      </c>
      <c r="C154" s="114" t="s">
        <v>14</v>
      </c>
      <c r="D154" s="99" t="s">
        <v>8</v>
      </c>
      <c r="E154" s="122">
        <v>20000</v>
      </c>
      <c r="F154" s="113" t="s">
        <v>11</v>
      </c>
      <c r="G154" s="129" t="s">
        <v>346</v>
      </c>
      <c r="H154" s="115" t="s">
        <v>300</v>
      </c>
      <c r="I154" s="102" t="s">
        <v>51</v>
      </c>
    </row>
    <row r="155" spans="1:9" x14ac:dyDescent="0.25">
      <c r="A155" s="98">
        <v>42976</v>
      </c>
      <c r="B155" s="99" t="s">
        <v>272</v>
      </c>
      <c r="C155" s="100" t="s">
        <v>43</v>
      </c>
      <c r="D155" s="99" t="s">
        <v>58</v>
      </c>
      <c r="E155" s="122">
        <v>92893</v>
      </c>
      <c r="F155" s="99" t="s">
        <v>66</v>
      </c>
      <c r="G155" s="129" t="s">
        <v>346</v>
      </c>
      <c r="H155" s="101" t="s">
        <v>265</v>
      </c>
      <c r="I155" s="102" t="s">
        <v>51</v>
      </c>
    </row>
    <row r="156" spans="1:9" x14ac:dyDescent="0.25">
      <c r="A156" s="98">
        <v>42976</v>
      </c>
      <c r="B156" s="99" t="s">
        <v>260</v>
      </c>
      <c r="C156" s="100" t="s">
        <v>14</v>
      </c>
      <c r="D156" s="99" t="s">
        <v>58</v>
      </c>
      <c r="E156" s="122">
        <v>7100</v>
      </c>
      <c r="F156" s="99" t="s">
        <v>66</v>
      </c>
      <c r="G156" s="129" t="s">
        <v>346</v>
      </c>
      <c r="H156" s="101" t="s">
        <v>301</v>
      </c>
      <c r="I156" s="102" t="s">
        <v>51</v>
      </c>
    </row>
    <row r="157" spans="1:9" x14ac:dyDescent="0.25">
      <c r="A157" s="98">
        <v>42976</v>
      </c>
      <c r="B157" s="99" t="s">
        <v>273</v>
      </c>
      <c r="C157" s="100" t="s">
        <v>43</v>
      </c>
      <c r="D157" s="99" t="s">
        <v>58</v>
      </c>
      <c r="E157" s="122">
        <v>92893</v>
      </c>
      <c r="F157" s="73" t="s">
        <v>67</v>
      </c>
      <c r="G157" s="129" t="s">
        <v>346</v>
      </c>
      <c r="H157" s="101" t="s">
        <v>266</v>
      </c>
      <c r="I157" s="102" t="s">
        <v>51</v>
      </c>
    </row>
    <row r="158" spans="1:9" x14ac:dyDescent="0.25">
      <c r="A158" s="98">
        <v>42976</v>
      </c>
      <c r="B158" s="99" t="s">
        <v>261</v>
      </c>
      <c r="C158" s="100" t="s">
        <v>14</v>
      </c>
      <c r="D158" s="99" t="s">
        <v>58</v>
      </c>
      <c r="E158" s="122">
        <v>7100</v>
      </c>
      <c r="F158" s="73" t="s">
        <v>67</v>
      </c>
      <c r="G158" s="129" t="s">
        <v>346</v>
      </c>
      <c r="H158" s="101" t="s">
        <v>302</v>
      </c>
      <c r="I158" s="102" t="s">
        <v>51</v>
      </c>
    </row>
    <row r="159" spans="1:9" x14ac:dyDescent="0.25">
      <c r="A159" s="98">
        <v>42976</v>
      </c>
      <c r="B159" s="99" t="s">
        <v>274</v>
      </c>
      <c r="C159" s="100" t="s">
        <v>43</v>
      </c>
      <c r="D159" s="99" t="s">
        <v>59</v>
      </c>
      <c r="E159" s="122">
        <v>82803</v>
      </c>
      <c r="F159" s="99" t="s">
        <v>61</v>
      </c>
      <c r="G159" s="129" t="s">
        <v>346</v>
      </c>
      <c r="H159" s="101" t="s">
        <v>267</v>
      </c>
      <c r="I159" s="102" t="s">
        <v>51</v>
      </c>
    </row>
    <row r="160" spans="1:9" x14ac:dyDescent="0.25">
      <c r="A160" s="98">
        <v>42976</v>
      </c>
      <c r="B160" s="99" t="s">
        <v>262</v>
      </c>
      <c r="C160" s="100" t="s">
        <v>14</v>
      </c>
      <c r="D160" s="99" t="s">
        <v>59</v>
      </c>
      <c r="E160" s="122">
        <v>7290</v>
      </c>
      <c r="F160" s="99" t="s">
        <v>61</v>
      </c>
      <c r="G160" s="129" t="s">
        <v>346</v>
      </c>
      <c r="H160" s="101" t="s">
        <v>303</v>
      </c>
      <c r="I160" s="102" t="s">
        <v>51</v>
      </c>
    </row>
    <row r="161" spans="1:12" x14ac:dyDescent="0.25">
      <c r="A161" s="98">
        <v>42976</v>
      </c>
      <c r="B161" s="99" t="s">
        <v>275</v>
      </c>
      <c r="C161" s="100" t="s">
        <v>43</v>
      </c>
      <c r="D161" s="99" t="s">
        <v>59</v>
      </c>
      <c r="E161" s="122">
        <v>82803</v>
      </c>
      <c r="F161" s="99" t="s">
        <v>65</v>
      </c>
      <c r="G161" s="129" t="s">
        <v>346</v>
      </c>
      <c r="H161" s="101" t="s">
        <v>304</v>
      </c>
      <c r="I161" s="102" t="s">
        <v>51</v>
      </c>
    </row>
    <row r="162" spans="1:12" x14ac:dyDescent="0.25">
      <c r="A162" s="98">
        <v>42976</v>
      </c>
      <c r="B162" s="99" t="s">
        <v>263</v>
      </c>
      <c r="C162" s="100" t="s">
        <v>14</v>
      </c>
      <c r="D162" s="99" t="s">
        <v>59</v>
      </c>
      <c r="E162" s="122">
        <v>7290</v>
      </c>
      <c r="F162" s="99" t="s">
        <v>65</v>
      </c>
      <c r="G162" s="129" t="s">
        <v>346</v>
      </c>
      <c r="H162" s="101" t="s">
        <v>305</v>
      </c>
      <c r="I162" s="102" t="s">
        <v>51</v>
      </c>
    </row>
    <row r="163" spans="1:12" x14ac:dyDescent="0.25">
      <c r="A163" s="98">
        <v>42976</v>
      </c>
      <c r="B163" s="99" t="s">
        <v>276</v>
      </c>
      <c r="C163" s="100" t="s">
        <v>12</v>
      </c>
      <c r="D163" s="99" t="s">
        <v>59</v>
      </c>
      <c r="E163" s="122">
        <v>90000</v>
      </c>
      <c r="F163" s="99" t="s">
        <v>69</v>
      </c>
      <c r="G163" s="129" t="s">
        <v>346</v>
      </c>
      <c r="H163" s="101" t="s">
        <v>306</v>
      </c>
      <c r="I163" s="102" t="s">
        <v>51</v>
      </c>
    </row>
    <row r="164" spans="1:12" x14ac:dyDescent="0.25">
      <c r="A164" s="98">
        <v>42976</v>
      </c>
      <c r="B164" s="105" t="s">
        <v>277</v>
      </c>
      <c r="C164" s="114" t="s">
        <v>10</v>
      </c>
      <c r="D164" s="113" t="s">
        <v>58</v>
      </c>
      <c r="E164" s="124">
        <v>8000</v>
      </c>
      <c r="F164" s="113" t="s">
        <v>67</v>
      </c>
      <c r="G164" s="129" t="s">
        <v>346</v>
      </c>
      <c r="H164" s="115" t="s">
        <v>278</v>
      </c>
      <c r="I164" s="116" t="s">
        <v>54</v>
      </c>
    </row>
    <row r="165" spans="1:12" x14ac:dyDescent="0.25">
      <c r="A165" s="98">
        <v>42976</v>
      </c>
      <c r="B165" s="105" t="s">
        <v>279</v>
      </c>
      <c r="C165" s="100" t="s">
        <v>47</v>
      </c>
      <c r="D165" s="99" t="s">
        <v>8</v>
      </c>
      <c r="E165" s="122">
        <v>9100</v>
      </c>
      <c r="F165" s="113" t="s">
        <v>11</v>
      </c>
      <c r="G165" s="129" t="s">
        <v>346</v>
      </c>
      <c r="H165" s="115" t="s">
        <v>280</v>
      </c>
      <c r="I165" s="102" t="s">
        <v>51</v>
      </c>
    </row>
    <row r="166" spans="1:12" x14ac:dyDescent="0.25">
      <c r="A166" s="98">
        <v>42977</v>
      </c>
      <c r="B166" s="105" t="s">
        <v>281</v>
      </c>
      <c r="C166" s="100" t="s">
        <v>10</v>
      </c>
      <c r="D166" s="99" t="s">
        <v>8</v>
      </c>
      <c r="E166" s="122">
        <v>8000</v>
      </c>
      <c r="F166" s="113" t="s">
        <v>11</v>
      </c>
      <c r="G166" s="74" t="s">
        <v>106</v>
      </c>
      <c r="H166" s="115" t="s">
        <v>284</v>
      </c>
      <c r="I166" s="116" t="s">
        <v>54</v>
      </c>
      <c r="L166" s="62" t="s">
        <v>9</v>
      </c>
    </row>
    <row r="167" spans="1:12" x14ac:dyDescent="0.25">
      <c r="A167" s="98">
        <v>42977</v>
      </c>
      <c r="B167" s="105" t="s">
        <v>282</v>
      </c>
      <c r="C167" s="100" t="s">
        <v>12</v>
      </c>
      <c r="D167" s="99" t="s">
        <v>58</v>
      </c>
      <c r="E167" s="122">
        <v>200000</v>
      </c>
      <c r="F167" s="99" t="s">
        <v>48</v>
      </c>
      <c r="G167" s="74" t="s">
        <v>106</v>
      </c>
      <c r="H167" s="115" t="s">
        <v>307</v>
      </c>
      <c r="I167" s="102" t="s">
        <v>51</v>
      </c>
    </row>
    <row r="168" spans="1:12" x14ac:dyDescent="0.25">
      <c r="A168" s="98">
        <v>42977</v>
      </c>
      <c r="B168" s="105" t="s">
        <v>311</v>
      </c>
      <c r="C168" s="100" t="s">
        <v>57</v>
      </c>
      <c r="D168" s="99" t="s">
        <v>58</v>
      </c>
      <c r="E168" s="122">
        <v>350000</v>
      </c>
      <c r="F168" s="99" t="s">
        <v>48</v>
      </c>
      <c r="G168" s="74" t="s">
        <v>106</v>
      </c>
      <c r="H168" s="115" t="s">
        <v>309</v>
      </c>
      <c r="I168" s="102" t="s">
        <v>51</v>
      </c>
    </row>
    <row r="169" spans="1:12" x14ac:dyDescent="0.25">
      <c r="A169" s="98">
        <v>42977</v>
      </c>
      <c r="B169" s="113" t="s">
        <v>283</v>
      </c>
      <c r="C169" s="114" t="s">
        <v>10</v>
      </c>
      <c r="D169" s="99" t="s">
        <v>149</v>
      </c>
      <c r="E169" s="124">
        <v>5000</v>
      </c>
      <c r="F169" s="113" t="s">
        <v>40</v>
      </c>
      <c r="G169" s="129" t="s">
        <v>346</v>
      </c>
      <c r="H169" s="115" t="s">
        <v>284</v>
      </c>
      <c r="I169" s="103" t="s">
        <v>54</v>
      </c>
    </row>
    <row r="170" spans="1:12" x14ac:dyDescent="0.25">
      <c r="A170" s="112">
        <v>42977</v>
      </c>
      <c r="B170" s="113" t="s">
        <v>121</v>
      </c>
      <c r="C170" s="114" t="s">
        <v>55</v>
      </c>
      <c r="D170" s="113" t="s">
        <v>8</v>
      </c>
      <c r="E170" s="124">
        <v>64300</v>
      </c>
      <c r="F170" s="113" t="s">
        <v>11</v>
      </c>
      <c r="G170" s="129" t="s">
        <v>346</v>
      </c>
      <c r="H170" s="115" t="s">
        <v>290</v>
      </c>
      <c r="I170" s="118" t="s">
        <v>51</v>
      </c>
    </row>
    <row r="171" spans="1:12" x14ac:dyDescent="0.25">
      <c r="A171" s="98">
        <v>42977</v>
      </c>
      <c r="B171" s="105" t="s">
        <v>285</v>
      </c>
      <c r="C171" s="100" t="s">
        <v>47</v>
      </c>
      <c r="D171" s="99" t="s">
        <v>8</v>
      </c>
      <c r="E171" s="122">
        <v>18000</v>
      </c>
      <c r="F171" s="113" t="s">
        <v>11</v>
      </c>
      <c r="G171" s="129" t="s">
        <v>346</v>
      </c>
      <c r="H171" s="115" t="s">
        <v>291</v>
      </c>
      <c r="I171" s="102" t="s">
        <v>51</v>
      </c>
    </row>
    <row r="172" spans="1:12" x14ac:dyDescent="0.25">
      <c r="A172" s="98">
        <v>42977</v>
      </c>
      <c r="B172" s="105" t="s">
        <v>286</v>
      </c>
      <c r="C172" s="114" t="s">
        <v>21</v>
      </c>
      <c r="D172" s="113" t="s">
        <v>8</v>
      </c>
      <c r="E172" s="122">
        <v>225000</v>
      </c>
      <c r="F172" s="113" t="s">
        <v>11</v>
      </c>
      <c r="G172" s="129" t="s">
        <v>346</v>
      </c>
      <c r="H172" s="115" t="s">
        <v>328</v>
      </c>
      <c r="I172" s="102" t="s">
        <v>51</v>
      </c>
    </row>
    <row r="173" spans="1:12" x14ac:dyDescent="0.25">
      <c r="A173" s="98">
        <v>42978</v>
      </c>
      <c r="B173" s="105" t="s">
        <v>287</v>
      </c>
      <c r="C173" s="100" t="s">
        <v>10</v>
      </c>
      <c r="D173" s="99" t="s">
        <v>8</v>
      </c>
      <c r="E173" s="122">
        <v>5000</v>
      </c>
      <c r="F173" s="113" t="s">
        <v>11</v>
      </c>
      <c r="G173" s="129" t="s">
        <v>346</v>
      </c>
      <c r="H173" s="115" t="s">
        <v>308</v>
      </c>
      <c r="I173" s="116" t="s">
        <v>54</v>
      </c>
    </row>
    <row r="174" spans="1:12" x14ac:dyDescent="0.25">
      <c r="A174" s="98">
        <v>42978</v>
      </c>
      <c r="B174" s="99" t="s">
        <v>294</v>
      </c>
      <c r="C174" s="61" t="s">
        <v>52</v>
      </c>
      <c r="D174" s="99" t="s">
        <v>8</v>
      </c>
      <c r="E174" s="122">
        <v>350000</v>
      </c>
      <c r="F174" s="99" t="s">
        <v>48</v>
      </c>
      <c r="G174" s="74" t="s">
        <v>106</v>
      </c>
      <c r="H174" s="115" t="s">
        <v>289</v>
      </c>
      <c r="I174" s="102" t="s">
        <v>51</v>
      </c>
    </row>
    <row r="175" spans="1:12" x14ac:dyDescent="0.25">
      <c r="A175" s="98">
        <v>42978</v>
      </c>
      <c r="B175" s="99" t="s">
        <v>288</v>
      </c>
      <c r="C175" s="61" t="s">
        <v>52</v>
      </c>
      <c r="D175" s="99" t="s">
        <v>8</v>
      </c>
      <c r="E175" s="122">
        <v>100000</v>
      </c>
      <c r="F175" s="99" t="s">
        <v>48</v>
      </c>
      <c r="G175" s="74" t="s">
        <v>106</v>
      </c>
      <c r="H175" s="115" t="s">
        <v>329</v>
      </c>
      <c r="I175" s="102" t="s">
        <v>51</v>
      </c>
    </row>
    <row r="176" spans="1:12" x14ac:dyDescent="0.25">
      <c r="A176" s="98"/>
      <c r="C176" s="61"/>
      <c r="E176" s="122"/>
      <c r="F176" s="1"/>
      <c r="G176" s="74"/>
      <c r="H176" s="66"/>
      <c r="I176" s="63"/>
    </row>
  </sheetData>
  <autoFilter ref="A1:I175"/>
  <conditionalFormatting sqref="G43">
    <cfRule type="cellIs" dxfId="1468" priority="2237" operator="equal">
      <formula>"USFWS EAGLE2"</formula>
    </cfRule>
    <cfRule type="cellIs" dxfId="1467" priority="2238" operator="equal">
      <formula>"USFWS EAGLE1"</formula>
    </cfRule>
    <cfRule type="cellIs" dxfId="1466" priority="2239" operator="equal">
      <formula>"RUFFORD 2"</formula>
    </cfRule>
    <cfRule type="cellIs" dxfId="1465" priority="2240" operator="equal">
      <formula>"PPI"</formula>
    </cfRule>
    <cfRule type="cellIs" dxfId="1464" priority="2241" operator="equal">
      <formula>"BONDERMAN 5"</formula>
    </cfRule>
    <cfRule type="cellIs" dxfId="1463" priority="2242" operator="equal">
      <formula>"BONDERMAN 4"</formula>
    </cfRule>
    <cfRule type="cellIs" dxfId="1462" priority="2243" operator="equal">
      <formula>"BONDERMAN 3"</formula>
    </cfRule>
    <cfRule type="cellIs" dxfId="1461" priority="2244" operator="equal">
      <formula>"BONDERMAN 2"</formula>
    </cfRule>
    <cfRule type="cellIs" dxfId="1460" priority="2245" operator="equal">
      <formula>"WPT"</formula>
    </cfRule>
    <cfRule type="cellIs" dxfId="1459" priority="2246" operator="equal">
      <formula>"RUFFORD"</formula>
    </cfRule>
    <cfRule type="cellIs" dxfId="1458" priority="2247" operator="equal">
      <formula>"WWF"</formula>
    </cfRule>
    <cfRule type="cellIs" dxfId="1457" priority="2248" operator="equal">
      <formula>"BONDERMAN 1"</formula>
    </cfRule>
    <cfRule type="cellIs" dxfId="1456" priority="2249" operator="equal">
      <formula>"BORNFREE"</formula>
    </cfRule>
  </conditionalFormatting>
  <conditionalFormatting sqref="G62">
    <cfRule type="cellIs" dxfId="1455" priority="1535" operator="equal">
      <formula>"USFWS EAGLE2"</formula>
    </cfRule>
    <cfRule type="cellIs" dxfId="1454" priority="1536" operator="equal">
      <formula>"USFWS EAGLE1"</formula>
    </cfRule>
    <cfRule type="cellIs" dxfId="1453" priority="1537" operator="equal">
      <formula>"RUFFORD 2"</formula>
    </cfRule>
    <cfRule type="cellIs" dxfId="1452" priority="1538" operator="equal">
      <formula>"PPI"</formula>
    </cfRule>
    <cfRule type="cellIs" dxfId="1451" priority="1539" operator="equal">
      <formula>"BONDERMAN 5"</formula>
    </cfRule>
    <cfRule type="cellIs" dxfId="1450" priority="1540" operator="equal">
      <formula>"BONDERMAN 4"</formula>
    </cfRule>
    <cfRule type="cellIs" dxfId="1449" priority="1541" operator="equal">
      <formula>"BONDERMAN 3"</formula>
    </cfRule>
    <cfRule type="cellIs" dxfId="1448" priority="1542" operator="equal">
      <formula>"BONDERMAN 2"</formula>
    </cfRule>
    <cfRule type="cellIs" dxfId="1447" priority="1543" operator="equal">
      <formula>"WPT"</formula>
    </cfRule>
    <cfRule type="cellIs" dxfId="1446" priority="1544" operator="equal">
      <formula>"RUFFORD"</formula>
    </cfRule>
    <cfRule type="cellIs" dxfId="1445" priority="1545" operator="equal">
      <formula>"WWF"</formula>
    </cfRule>
    <cfRule type="cellIs" dxfId="1444" priority="1546" operator="equal">
      <formula>"BONDERMAN 1"</formula>
    </cfRule>
    <cfRule type="cellIs" dxfId="1443" priority="1547" operator="equal">
      <formula>"BORNFREE"</formula>
    </cfRule>
  </conditionalFormatting>
  <conditionalFormatting sqref="G2">
    <cfRule type="cellIs" dxfId="1442" priority="1860" operator="equal">
      <formula>"USFWS EAGLE2"</formula>
    </cfRule>
    <cfRule type="cellIs" dxfId="1441" priority="1861" operator="equal">
      <formula>"USFWS EAGLE1"</formula>
    </cfRule>
    <cfRule type="cellIs" dxfId="1440" priority="1862" operator="equal">
      <formula>"RUFFORD 2"</formula>
    </cfRule>
    <cfRule type="cellIs" dxfId="1439" priority="1863" operator="equal">
      <formula>"PPI"</formula>
    </cfRule>
    <cfRule type="cellIs" dxfId="1438" priority="1864" operator="equal">
      <formula>"BONDERMAN 5"</formula>
    </cfRule>
    <cfRule type="cellIs" dxfId="1437" priority="1865" operator="equal">
      <formula>"BONDERMAN 4"</formula>
    </cfRule>
    <cfRule type="cellIs" dxfId="1436" priority="1866" operator="equal">
      <formula>"BONDERMAN 3"</formula>
    </cfRule>
    <cfRule type="cellIs" dxfId="1435" priority="1867" operator="equal">
      <formula>"BONDERMAN 2"</formula>
    </cfRule>
    <cfRule type="cellIs" dxfId="1434" priority="1868" operator="equal">
      <formula>"WPT"</formula>
    </cfRule>
    <cfRule type="cellIs" dxfId="1433" priority="1869" operator="equal">
      <formula>"RUFFORD"</formula>
    </cfRule>
    <cfRule type="cellIs" dxfId="1432" priority="1870" operator="equal">
      <formula>"WWF"</formula>
    </cfRule>
    <cfRule type="cellIs" dxfId="1431" priority="1871" operator="equal">
      <formula>"BONDERMAN 1"</formula>
    </cfRule>
    <cfRule type="cellIs" dxfId="1430" priority="1872" operator="equal">
      <formula>"BORNFREE"</formula>
    </cfRule>
  </conditionalFormatting>
  <conditionalFormatting sqref="G3:G4 G6:G30">
    <cfRule type="cellIs" dxfId="1429" priority="1847" operator="equal">
      <formula>"USFWS EAGLE2"</formula>
    </cfRule>
    <cfRule type="cellIs" dxfId="1428" priority="1848" operator="equal">
      <formula>"USFWS EAGLE1"</formula>
    </cfRule>
    <cfRule type="cellIs" dxfId="1427" priority="1849" operator="equal">
      <formula>"RUFFORD 2"</formula>
    </cfRule>
    <cfRule type="cellIs" dxfId="1426" priority="1850" operator="equal">
      <formula>"PPI"</formula>
    </cfRule>
    <cfRule type="cellIs" dxfId="1425" priority="1851" operator="equal">
      <formula>"BONDERMAN 5"</formula>
    </cfRule>
    <cfRule type="cellIs" dxfId="1424" priority="1852" operator="equal">
      <formula>"BONDERMAN 4"</formula>
    </cfRule>
    <cfRule type="cellIs" dxfId="1423" priority="1853" operator="equal">
      <formula>"BONDERMAN 3"</formula>
    </cfRule>
    <cfRule type="cellIs" dxfId="1422" priority="1854" operator="equal">
      <formula>"BONDERMAN 2"</formula>
    </cfRule>
    <cfRule type="cellIs" dxfId="1421" priority="1855" operator="equal">
      <formula>"WPT"</formula>
    </cfRule>
    <cfRule type="cellIs" dxfId="1420" priority="1856" operator="equal">
      <formula>"RUFFORD"</formula>
    </cfRule>
    <cfRule type="cellIs" dxfId="1419" priority="1857" operator="equal">
      <formula>"WWF"</formula>
    </cfRule>
    <cfRule type="cellIs" dxfId="1418" priority="1858" operator="equal">
      <formula>"BONDERMAN 1"</formula>
    </cfRule>
    <cfRule type="cellIs" dxfId="1417" priority="1859" operator="equal">
      <formula>"BORNFREE"</formula>
    </cfRule>
  </conditionalFormatting>
  <conditionalFormatting sqref="G31">
    <cfRule type="cellIs" dxfId="1416" priority="1834" operator="equal">
      <formula>"USFWS EAGLE2"</formula>
    </cfRule>
    <cfRule type="cellIs" dxfId="1415" priority="1835" operator="equal">
      <formula>"USFWS EAGLE1"</formula>
    </cfRule>
    <cfRule type="cellIs" dxfId="1414" priority="1836" operator="equal">
      <formula>"RUFFORD 2"</formula>
    </cfRule>
    <cfRule type="cellIs" dxfId="1413" priority="1837" operator="equal">
      <formula>"PPI"</formula>
    </cfRule>
    <cfRule type="cellIs" dxfId="1412" priority="1838" operator="equal">
      <formula>"BONDERMAN 5"</formula>
    </cfRule>
    <cfRule type="cellIs" dxfId="1411" priority="1839" operator="equal">
      <formula>"BONDERMAN 4"</formula>
    </cfRule>
    <cfRule type="cellIs" dxfId="1410" priority="1840" operator="equal">
      <formula>"BONDERMAN 3"</formula>
    </cfRule>
    <cfRule type="cellIs" dxfId="1409" priority="1841" operator="equal">
      <formula>"BONDERMAN 2"</formula>
    </cfRule>
    <cfRule type="cellIs" dxfId="1408" priority="1842" operator="equal">
      <formula>"WPT"</formula>
    </cfRule>
    <cfRule type="cellIs" dxfId="1407" priority="1843" operator="equal">
      <formula>"RUFFORD"</formula>
    </cfRule>
    <cfRule type="cellIs" dxfId="1406" priority="1844" operator="equal">
      <formula>"WWF"</formula>
    </cfRule>
    <cfRule type="cellIs" dxfId="1405" priority="1845" operator="equal">
      <formula>"BONDERMAN 1"</formula>
    </cfRule>
    <cfRule type="cellIs" dxfId="1404" priority="1846" operator="equal">
      <formula>"BORNFREE"</formula>
    </cfRule>
  </conditionalFormatting>
  <conditionalFormatting sqref="G32">
    <cfRule type="cellIs" dxfId="1403" priority="1821" operator="equal">
      <formula>"USFWS EAGLE2"</formula>
    </cfRule>
    <cfRule type="cellIs" dxfId="1402" priority="1822" operator="equal">
      <formula>"USFWS EAGLE1"</formula>
    </cfRule>
    <cfRule type="cellIs" dxfId="1401" priority="1823" operator="equal">
      <formula>"RUFFORD 2"</formula>
    </cfRule>
    <cfRule type="cellIs" dxfId="1400" priority="1824" operator="equal">
      <formula>"PPI"</formula>
    </cfRule>
    <cfRule type="cellIs" dxfId="1399" priority="1825" operator="equal">
      <formula>"BONDERMAN 5"</formula>
    </cfRule>
    <cfRule type="cellIs" dxfId="1398" priority="1826" operator="equal">
      <formula>"BONDERMAN 4"</formula>
    </cfRule>
    <cfRule type="cellIs" dxfId="1397" priority="1827" operator="equal">
      <formula>"BONDERMAN 3"</formula>
    </cfRule>
    <cfRule type="cellIs" dxfId="1396" priority="1828" operator="equal">
      <formula>"BONDERMAN 2"</formula>
    </cfRule>
    <cfRule type="cellIs" dxfId="1395" priority="1829" operator="equal">
      <formula>"WPT"</formula>
    </cfRule>
    <cfRule type="cellIs" dxfId="1394" priority="1830" operator="equal">
      <formula>"RUFFORD"</formula>
    </cfRule>
    <cfRule type="cellIs" dxfId="1393" priority="1831" operator="equal">
      <formula>"WWF"</formula>
    </cfRule>
    <cfRule type="cellIs" dxfId="1392" priority="1832" operator="equal">
      <formula>"BONDERMAN 1"</formula>
    </cfRule>
    <cfRule type="cellIs" dxfId="1391" priority="1833" operator="equal">
      <formula>"BORNFREE"</formula>
    </cfRule>
  </conditionalFormatting>
  <conditionalFormatting sqref="G33">
    <cfRule type="cellIs" dxfId="1390" priority="1808" operator="equal">
      <formula>"USFWS EAGLE2"</formula>
    </cfRule>
    <cfRule type="cellIs" dxfId="1389" priority="1809" operator="equal">
      <formula>"USFWS EAGLE1"</formula>
    </cfRule>
    <cfRule type="cellIs" dxfId="1388" priority="1810" operator="equal">
      <formula>"RUFFORD 2"</formula>
    </cfRule>
    <cfRule type="cellIs" dxfId="1387" priority="1811" operator="equal">
      <formula>"PPI"</formula>
    </cfRule>
    <cfRule type="cellIs" dxfId="1386" priority="1812" operator="equal">
      <formula>"BONDERMAN 5"</formula>
    </cfRule>
    <cfRule type="cellIs" dxfId="1385" priority="1813" operator="equal">
      <formula>"BONDERMAN 4"</formula>
    </cfRule>
    <cfRule type="cellIs" dxfId="1384" priority="1814" operator="equal">
      <formula>"BONDERMAN 3"</formula>
    </cfRule>
    <cfRule type="cellIs" dxfId="1383" priority="1815" operator="equal">
      <formula>"BONDERMAN 2"</formula>
    </cfRule>
    <cfRule type="cellIs" dxfId="1382" priority="1816" operator="equal">
      <formula>"WPT"</formula>
    </cfRule>
    <cfRule type="cellIs" dxfId="1381" priority="1817" operator="equal">
      <formula>"RUFFORD"</formula>
    </cfRule>
    <cfRule type="cellIs" dxfId="1380" priority="1818" operator="equal">
      <formula>"WWF"</formula>
    </cfRule>
    <cfRule type="cellIs" dxfId="1379" priority="1819" operator="equal">
      <formula>"BONDERMAN 1"</formula>
    </cfRule>
    <cfRule type="cellIs" dxfId="1378" priority="1820" operator="equal">
      <formula>"BORNFREE"</formula>
    </cfRule>
  </conditionalFormatting>
  <conditionalFormatting sqref="G34:G37">
    <cfRule type="cellIs" dxfId="1377" priority="1795" operator="equal">
      <formula>"USFWS EAGLE2"</formula>
    </cfRule>
    <cfRule type="cellIs" dxfId="1376" priority="1796" operator="equal">
      <formula>"USFWS EAGLE1"</formula>
    </cfRule>
    <cfRule type="cellIs" dxfId="1375" priority="1797" operator="equal">
      <formula>"RUFFORD 2"</formula>
    </cfRule>
    <cfRule type="cellIs" dxfId="1374" priority="1798" operator="equal">
      <formula>"PPI"</formula>
    </cfRule>
    <cfRule type="cellIs" dxfId="1373" priority="1799" operator="equal">
      <formula>"BONDERMAN 5"</formula>
    </cfRule>
    <cfRule type="cellIs" dxfId="1372" priority="1800" operator="equal">
      <formula>"BONDERMAN 4"</formula>
    </cfRule>
    <cfRule type="cellIs" dxfId="1371" priority="1801" operator="equal">
      <formula>"BONDERMAN 3"</formula>
    </cfRule>
    <cfRule type="cellIs" dxfId="1370" priority="1802" operator="equal">
      <formula>"BONDERMAN 2"</formula>
    </cfRule>
    <cfRule type="cellIs" dxfId="1369" priority="1803" operator="equal">
      <formula>"WPT"</formula>
    </cfRule>
    <cfRule type="cellIs" dxfId="1368" priority="1804" operator="equal">
      <formula>"RUFFORD"</formula>
    </cfRule>
    <cfRule type="cellIs" dxfId="1367" priority="1805" operator="equal">
      <formula>"WWF"</formula>
    </cfRule>
    <cfRule type="cellIs" dxfId="1366" priority="1806" operator="equal">
      <formula>"BONDERMAN 1"</formula>
    </cfRule>
    <cfRule type="cellIs" dxfId="1365" priority="1807" operator="equal">
      <formula>"BORNFREE"</formula>
    </cfRule>
  </conditionalFormatting>
  <conditionalFormatting sqref="G38:G40">
    <cfRule type="cellIs" dxfId="1364" priority="1782" operator="equal">
      <formula>"USFWS EAGLE2"</formula>
    </cfRule>
    <cfRule type="cellIs" dxfId="1363" priority="1783" operator="equal">
      <formula>"USFWS EAGLE1"</formula>
    </cfRule>
    <cfRule type="cellIs" dxfId="1362" priority="1784" operator="equal">
      <formula>"RUFFORD 2"</formula>
    </cfRule>
    <cfRule type="cellIs" dxfId="1361" priority="1785" operator="equal">
      <formula>"PPI"</formula>
    </cfRule>
    <cfRule type="cellIs" dxfId="1360" priority="1786" operator="equal">
      <formula>"BONDERMAN 5"</formula>
    </cfRule>
    <cfRule type="cellIs" dxfId="1359" priority="1787" operator="equal">
      <formula>"BONDERMAN 4"</formula>
    </cfRule>
    <cfRule type="cellIs" dxfId="1358" priority="1788" operator="equal">
      <formula>"BONDERMAN 3"</formula>
    </cfRule>
    <cfRule type="cellIs" dxfId="1357" priority="1789" operator="equal">
      <formula>"BONDERMAN 2"</formula>
    </cfRule>
    <cfRule type="cellIs" dxfId="1356" priority="1790" operator="equal">
      <formula>"WPT"</formula>
    </cfRule>
    <cfRule type="cellIs" dxfId="1355" priority="1791" operator="equal">
      <formula>"RUFFORD"</formula>
    </cfRule>
    <cfRule type="cellIs" dxfId="1354" priority="1792" operator="equal">
      <formula>"WWF"</formula>
    </cfRule>
    <cfRule type="cellIs" dxfId="1353" priority="1793" operator="equal">
      <formula>"BONDERMAN 1"</formula>
    </cfRule>
    <cfRule type="cellIs" dxfId="1352" priority="1794" operator="equal">
      <formula>"BORNFREE"</formula>
    </cfRule>
  </conditionalFormatting>
  <conditionalFormatting sqref="G41">
    <cfRule type="cellIs" dxfId="1351" priority="1769" operator="equal">
      <formula>"USFWS EAGLE2"</formula>
    </cfRule>
    <cfRule type="cellIs" dxfId="1350" priority="1770" operator="equal">
      <formula>"USFWS EAGLE1"</formula>
    </cfRule>
    <cfRule type="cellIs" dxfId="1349" priority="1771" operator="equal">
      <formula>"RUFFORD 2"</formula>
    </cfRule>
    <cfRule type="cellIs" dxfId="1348" priority="1772" operator="equal">
      <formula>"PPI"</formula>
    </cfRule>
    <cfRule type="cellIs" dxfId="1347" priority="1773" operator="equal">
      <formula>"BONDERMAN 5"</formula>
    </cfRule>
    <cfRule type="cellIs" dxfId="1346" priority="1774" operator="equal">
      <formula>"BONDERMAN 4"</formula>
    </cfRule>
    <cfRule type="cellIs" dxfId="1345" priority="1775" operator="equal">
      <formula>"BONDERMAN 3"</formula>
    </cfRule>
    <cfRule type="cellIs" dxfId="1344" priority="1776" operator="equal">
      <formula>"BONDERMAN 2"</formula>
    </cfRule>
    <cfRule type="cellIs" dxfId="1343" priority="1777" operator="equal">
      <formula>"WPT"</formula>
    </cfRule>
    <cfRule type="cellIs" dxfId="1342" priority="1778" operator="equal">
      <formula>"RUFFORD"</formula>
    </cfRule>
    <cfRule type="cellIs" dxfId="1341" priority="1779" operator="equal">
      <formula>"WWF"</formula>
    </cfRule>
    <cfRule type="cellIs" dxfId="1340" priority="1780" operator="equal">
      <formula>"BONDERMAN 1"</formula>
    </cfRule>
    <cfRule type="cellIs" dxfId="1339" priority="1781" operator="equal">
      <formula>"BORNFREE"</formula>
    </cfRule>
  </conditionalFormatting>
  <conditionalFormatting sqref="G42">
    <cfRule type="cellIs" dxfId="1338" priority="1756" operator="equal">
      <formula>"USFWS EAGLE2"</formula>
    </cfRule>
    <cfRule type="cellIs" dxfId="1337" priority="1757" operator="equal">
      <formula>"USFWS EAGLE1"</formula>
    </cfRule>
    <cfRule type="cellIs" dxfId="1336" priority="1758" operator="equal">
      <formula>"RUFFORD 2"</formula>
    </cfRule>
    <cfRule type="cellIs" dxfId="1335" priority="1759" operator="equal">
      <formula>"PPI"</formula>
    </cfRule>
    <cfRule type="cellIs" dxfId="1334" priority="1760" operator="equal">
      <formula>"BONDERMAN 5"</formula>
    </cfRule>
    <cfRule type="cellIs" dxfId="1333" priority="1761" operator="equal">
      <formula>"BONDERMAN 4"</formula>
    </cfRule>
    <cfRule type="cellIs" dxfId="1332" priority="1762" operator="equal">
      <formula>"BONDERMAN 3"</formula>
    </cfRule>
    <cfRule type="cellIs" dxfId="1331" priority="1763" operator="equal">
      <formula>"BONDERMAN 2"</formula>
    </cfRule>
    <cfRule type="cellIs" dxfId="1330" priority="1764" operator="equal">
      <formula>"WPT"</formula>
    </cfRule>
    <cfRule type="cellIs" dxfId="1329" priority="1765" operator="equal">
      <formula>"RUFFORD"</formula>
    </cfRule>
    <cfRule type="cellIs" dxfId="1328" priority="1766" operator="equal">
      <formula>"WWF"</formula>
    </cfRule>
    <cfRule type="cellIs" dxfId="1327" priority="1767" operator="equal">
      <formula>"BONDERMAN 1"</formula>
    </cfRule>
    <cfRule type="cellIs" dxfId="1326" priority="1768" operator="equal">
      <formula>"BORNFREE"</formula>
    </cfRule>
  </conditionalFormatting>
  <conditionalFormatting sqref="G50">
    <cfRule type="cellIs" dxfId="1325" priority="1678" operator="equal">
      <formula>"USFWS EAGLE2"</formula>
    </cfRule>
    <cfRule type="cellIs" dxfId="1324" priority="1679" operator="equal">
      <formula>"USFWS EAGLE1"</formula>
    </cfRule>
    <cfRule type="cellIs" dxfId="1323" priority="1680" operator="equal">
      <formula>"RUFFORD 2"</formula>
    </cfRule>
    <cfRule type="cellIs" dxfId="1322" priority="1681" operator="equal">
      <formula>"PPI"</formula>
    </cfRule>
    <cfRule type="cellIs" dxfId="1321" priority="1682" operator="equal">
      <formula>"BONDERMAN 5"</formula>
    </cfRule>
    <cfRule type="cellIs" dxfId="1320" priority="1683" operator="equal">
      <formula>"BONDERMAN 4"</formula>
    </cfRule>
    <cfRule type="cellIs" dxfId="1319" priority="1684" operator="equal">
      <formula>"BONDERMAN 3"</formula>
    </cfRule>
    <cfRule type="cellIs" dxfId="1318" priority="1685" operator="equal">
      <formula>"BONDERMAN 2"</formula>
    </cfRule>
    <cfRule type="cellIs" dxfId="1317" priority="1686" operator="equal">
      <formula>"WPT"</formula>
    </cfRule>
    <cfRule type="cellIs" dxfId="1316" priority="1687" operator="equal">
      <formula>"RUFFORD"</formula>
    </cfRule>
    <cfRule type="cellIs" dxfId="1315" priority="1688" operator="equal">
      <formula>"WWF"</formula>
    </cfRule>
    <cfRule type="cellIs" dxfId="1314" priority="1689" operator="equal">
      <formula>"BONDERMAN 1"</formula>
    </cfRule>
    <cfRule type="cellIs" dxfId="1313" priority="1690" operator="equal">
      <formula>"BORNFREE"</formula>
    </cfRule>
  </conditionalFormatting>
  <conditionalFormatting sqref="G44">
    <cfRule type="cellIs" dxfId="1312" priority="1730" operator="equal">
      <formula>"USFWS EAGLE2"</formula>
    </cfRule>
    <cfRule type="cellIs" dxfId="1311" priority="1731" operator="equal">
      <formula>"USFWS EAGLE1"</formula>
    </cfRule>
    <cfRule type="cellIs" dxfId="1310" priority="1732" operator="equal">
      <formula>"RUFFORD 2"</formula>
    </cfRule>
    <cfRule type="cellIs" dxfId="1309" priority="1733" operator="equal">
      <formula>"PPI"</formula>
    </cfRule>
    <cfRule type="cellIs" dxfId="1308" priority="1734" operator="equal">
      <formula>"BONDERMAN 5"</formula>
    </cfRule>
    <cfRule type="cellIs" dxfId="1307" priority="1735" operator="equal">
      <formula>"BONDERMAN 4"</formula>
    </cfRule>
    <cfRule type="cellIs" dxfId="1306" priority="1736" operator="equal">
      <formula>"BONDERMAN 3"</formula>
    </cfRule>
    <cfRule type="cellIs" dxfId="1305" priority="1737" operator="equal">
      <formula>"BONDERMAN 2"</formula>
    </cfRule>
    <cfRule type="cellIs" dxfId="1304" priority="1738" operator="equal">
      <formula>"WPT"</formula>
    </cfRule>
    <cfRule type="cellIs" dxfId="1303" priority="1739" operator="equal">
      <formula>"RUFFORD"</formula>
    </cfRule>
    <cfRule type="cellIs" dxfId="1302" priority="1740" operator="equal">
      <formula>"WWF"</formula>
    </cfRule>
    <cfRule type="cellIs" dxfId="1301" priority="1741" operator="equal">
      <formula>"BONDERMAN 1"</formula>
    </cfRule>
    <cfRule type="cellIs" dxfId="1300" priority="1742" operator="equal">
      <formula>"BORNFREE"</formula>
    </cfRule>
  </conditionalFormatting>
  <conditionalFormatting sqref="G45">
    <cfRule type="cellIs" dxfId="1299" priority="1717" operator="equal">
      <formula>"USFWS EAGLE2"</formula>
    </cfRule>
    <cfRule type="cellIs" dxfId="1298" priority="1718" operator="equal">
      <formula>"USFWS EAGLE1"</formula>
    </cfRule>
    <cfRule type="cellIs" dxfId="1297" priority="1719" operator="equal">
      <formula>"RUFFORD 2"</formula>
    </cfRule>
    <cfRule type="cellIs" dxfId="1296" priority="1720" operator="equal">
      <formula>"PPI"</formula>
    </cfRule>
    <cfRule type="cellIs" dxfId="1295" priority="1721" operator="equal">
      <formula>"BONDERMAN 5"</formula>
    </cfRule>
    <cfRule type="cellIs" dxfId="1294" priority="1722" operator="equal">
      <formula>"BONDERMAN 4"</formula>
    </cfRule>
    <cfRule type="cellIs" dxfId="1293" priority="1723" operator="equal">
      <formula>"BONDERMAN 3"</formula>
    </cfRule>
    <cfRule type="cellIs" dxfId="1292" priority="1724" operator="equal">
      <formula>"BONDERMAN 2"</formula>
    </cfRule>
    <cfRule type="cellIs" dxfId="1291" priority="1725" operator="equal">
      <formula>"WPT"</formula>
    </cfRule>
    <cfRule type="cellIs" dxfId="1290" priority="1726" operator="equal">
      <formula>"RUFFORD"</formula>
    </cfRule>
    <cfRule type="cellIs" dxfId="1289" priority="1727" operator="equal">
      <formula>"WWF"</formula>
    </cfRule>
    <cfRule type="cellIs" dxfId="1288" priority="1728" operator="equal">
      <formula>"BONDERMAN 1"</formula>
    </cfRule>
    <cfRule type="cellIs" dxfId="1287" priority="1729" operator="equal">
      <formula>"BORNFREE"</formula>
    </cfRule>
  </conditionalFormatting>
  <conditionalFormatting sqref="G54">
    <cfRule type="cellIs" dxfId="1286" priority="1639" operator="equal">
      <formula>"USFWS EAGLE2"</formula>
    </cfRule>
    <cfRule type="cellIs" dxfId="1285" priority="1640" operator="equal">
      <formula>"USFWS EAGLE1"</formula>
    </cfRule>
    <cfRule type="cellIs" dxfId="1284" priority="1641" operator="equal">
      <formula>"RUFFORD 2"</formula>
    </cfRule>
    <cfRule type="cellIs" dxfId="1283" priority="1642" operator="equal">
      <formula>"PPI"</formula>
    </cfRule>
    <cfRule type="cellIs" dxfId="1282" priority="1643" operator="equal">
      <formula>"BONDERMAN 5"</formula>
    </cfRule>
    <cfRule type="cellIs" dxfId="1281" priority="1644" operator="equal">
      <formula>"BONDERMAN 4"</formula>
    </cfRule>
    <cfRule type="cellIs" dxfId="1280" priority="1645" operator="equal">
      <formula>"BONDERMAN 3"</formula>
    </cfRule>
    <cfRule type="cellIs" dxfId="1279" priority="1646" operator="equal">
      <formula>"BONDERMAN 2"</formula>
    </cfRule>
    <cfRule type="cellIs" dxfId="1278" priority="1647" operator="equal">
      <formula>"WPT"</formula>
    </cfRule>
    <cfRule type="cellIs" dxfId="1277" priority="1648" operator="equal">
      <formula>"RUFFORD"</formula>
    </cfRule>
    <cfRule type="cellIs" dxfId="1276" priority="1649" operator="equal">
      <formula>"WWF"</formula>
    </cfRule>
    <cfRule type="cellIs" dxfId="1275" priority="1650" operator="equal">
      <formula>"BONDERMAN 1"</formula>
    </cfRule>
    <cfRule type="cellIs" dxfId="1274" priority="1651" operator="equal">
      <formula>"BORNFREE"</formula>
    </cfRule>
  </conditionalFormatting>
  <conditionalFormatting sqref="G46">
    <cfRule type="cellIs" dxfId="1273" priority="1704" operator="equal">
      <formula>"USFWS EAGLE2"</formula>
    </cfRule>
    <cfRule type="cellIs" dxfId="1272" priority="1705" operator="equal">
      <formula>"USFWS EAGLE1"</formula>
    </cfRule>
    <cfRule type="cellIs" dxfId="1271" priority="1706" operator="equal">
      <formula>"RUFFORD 2"</formula>
    </cfRule>
    <cfRule type="cellIs" dxfId="1270" priority="1707" operator="equal">
      <formula>"PPI"</formula>
    </cfRule>
    <cfRule type="cellIs" dxfId="1269" priority="1708" operator="equal">
      <formula>"BONDERMAN 5"</formula>
    </cfRule>
    <cfRule type="cellIs" dxfId="1268" priority="1709" operator="equal">
      <formula>"BONDERMAN 4"</formula>
    </cfRule>
    <cfRule type="cellIs" dxfId="1267" priority="1710" operator="equal">
      <formula>"BONDERMAN 3"</formula>
    </cfRule>
    <cfRule type="cellIs" dxfId="1266" priority="1711" operator="equal">
      <formula>"BONDERMAN 2"</formula>
    </cfRule>
    <cfRule type="cellIs" dxfId="1265" priority="1712" operator="equal">
      <formula>"WPT"</formula>
    </cfRule>
    <cfRule type="cellIs" dxfId="1264" priority="1713" operator="equal">
      <formula>"RUFFORD"</formula>
    </cfRule>
    <cfRule type="cellIs" dxfId="1263" priority="1714" operator="equal">
      <formula>"WWF"</formula>
    </cfRule>
    <cfRule type="cellIs" dxfId="1262" priority="1715" operator="equal">
      <formula>"BONDERMAN 1"</formula>
    </cfRule>
    <cfRule type="cellIs" dxfId="1261" priority="1716" operator="equal">
      <formula>"BORNFREE"</formula>
    </cfRule>
  </conditionalFormatting>
  <conditionalFormatting sqref="G47:G49">
    <cfRule type="cellIs" dxfId="1260" priority="1691" operator="equal">
      <formula>"USFWS EAGLE2"</formula>
    </cfRule>
    <cfRule type="cellIs" dxfId="1259" priority="1692" operator="equal">
      <formula>"USFWS EAGLE1"</formula>
    </cfRule>
    <cfRule type="cellIs" dxfId="1258" priority="1693" operator="equal">
      <formula>"RUFFORD 2"</formula>
    </cfRule>
    <cfRule type="cellIs" dxfId="1257" priority="1694" operator="equal">
      <formula>"PPI"</formula>
    </cfRule>
    <cfRule type="cellIs" dxfId="1256" priority="1695" operator="equal">
      <formula>"BONDERMAN 5"</formula>
    </cfRule>
    <cfRule type="cellIs" dxfId="1255" priority="1696" operator="equal">
      <formula>"BONDERMAN 4"</formula>
    </cfRule>
    <cfRule type="cellIs" dxfId="1254" priority="1697" operator="equal">
      <formula>"BONDERMAN 3"</formula>
    </cfRule>
    <cfRule type="cellIs" dxfId="1253" priority="1698" operator="equal">
      <formula>"BONDERMAN 2"</formula>
    </cfRule>
    <cfRule type="cellIs" dxfId="1252" priority="1699" operator="equal">
      <formula>"WPT"</formula>
    </cfRule>
    <cfRule type="cellIs" dxfId="1251" priority="1700" operator="equal">
      <formula>"RUFFORD"</formula>
    </cfRule>
    <cfRule type="cellIs" dxfId="1250" priority="1701" operator="equal">
      <formula>"WWF"</formula>
    </cfRule>
    <cfRule type="cellIs" dxfId="1249" priority="1702" operator="equal">
      <formula>"BONDERMAN 1"</formula>
    </cfRule>
    <cfRule type="cellIs" dxfId="1248" priority="1703" operator="equal">
      <formula>"BORNFREE"</formula>
    </cfRule>
  </conditionalFormatting>
  <conditionalFormatting sqref="G142">
    <cfRule type="cellIs" dxfId="1247" priority="1002" operator="equal">
      <formula>"USFWS EAGLE2"</formula>
    </cfRule>
    <cfRule type="cellIs" dxfId="1246" priority="1003" operator="equal">
      <formula>"USFWS EAGLE1"</formula>
    </cfRule>
    <cfRule type="cellIs" dxfId="1245" priority="1004" operator="equal">
      <formula>"RUFFORD 2"</formula>
    </cfRule>
    <cfRule type="cellIs" dxfId="1244" priority="1005" operator="equal">
      <formula>"PPI"</formula>
    </cfRule>
    <cfRule type="cellIs" dxfId="1243" priority="1006" operator="equal">
      <formula>"BONDERMAN 5"</formula>
    </cfRule>
    <cfRule type="cellIs" dxfId="1242" priority="1007" operator="equal">
      <formula>"BONDERMAN 4"</formula>
    </cfRule>
    <cfRule type="cellIs" dxfId="1241" priority="1008" operator="equal">
      <formula>"BONDERMAN 3"</formula>
    </cfRule>
    <cfRule type="cellIs" dxfId="1240" priority="1009" operator="equal">
      <formula>"BONDERMAN 2"</formula>
    </cfRule>
    <cfRule type="cellIs" dxfId="1239" priority="1010" operator="equal">
      <formula>"WPT"</formula>
    </cfRule>
    <cfRule type="cellIs" dxfId="1238" priority="1011" operator="equal">
      <formula>"RUFFORD"</formula>
    </cfRule>
    <cfRule type="cellIs" dxfId="1237" priority="1012" operator="equal">
      <formula>"WWF"</formula>
    </cfRule>
    <cfRule type="cellIs" dxfId="1236" priority="1013" operator="equal">
      <formula>"BONDERMAN 1"</formula>
    </cfRule>
    <cfRule type="cellIs" dxfId="1235" priority="1014" operator="equal">
      <formula>"BORNFREE"</formula>
    </cfRule>
  </conditionalFormatting>
  <conditionalFormatting sqref="G77">
    <cfRule type="cellIs" dxfId="1234" priority="950" operator="equal">
      <formula>"USFWS EAGLE2"</formula>
    </cfRule>
    <cfRule type="cellIs" dxfId="1233" priority="951" operator="equal">
      <formula>"USFWS EAGLE1"</formula>
    </cfRule>
    <cfRule type="cellIs" dxfId="1232" priority="952" operator="equal">
      <formula>"RUFFORD 2"</formula>
    </cfRule>
    <cfRule type="cellIs" dxfId="1231" priority="953" operator="equal">
      <formula>"PPI"</formula>
    </cfRule>
    <cfRule type="cellIs" dxfId="1230" priority="954" operator="equal">
      <formula>"BONDERMAN 5"</formula>
    </cfRule>
    <cfRule type="cellIs" dxfId="1229" priority="955" operator="equal">
      <formula>"BONDERMAN 4"</formula>
    </cfRule>
    <cfRule type="cellIs" dxfId="1228" priority="956" operator="equal">
      <formula>"BONDERMAN 3"</formula>
    </cfRule>
    <cfRule type="cellIs" dxfId="1227" priority="957" operator="equal">
      <formula>"BONDERMAN 2"</formula>
    </cfRule>
    <cfRule type="cellIs" dxfId="1226" priority="958" operator="equal">
      <formula>"WPT"</formula>
    </cfRule>
    <cfRule type="cellIs" dxfId="1225" priority="959" operator="equal">
      <formula>"RUFFORD"</formula>
    </cfRule>
    <cfRule type="cellIs" dxfId="1224" priority="960" operator="equal">
      <formula>"WWF"</formula>
    </cfRule>
    <cfRule type="cellIs" dxfId="1223" priority="961" operator="equal">
      <formula>"BONDERMAN 1"</formula>
    </cfRule>
    <cfRule type="cellIs" dxfId="1222" priority="962" operator="equal">
      <formula>"BORNFREE"</formula>
    </cfRule>
  </conditionalFormatting>
  <conditionalFormatting sqref="G51:G53">
    <cfRule type="cellIs" dxfId="1221" priority="1665" operator="equal">
      <formula>"USFWS EAGLE2"</formula>
    </cfRule>
    <cfRule type="cellIs" dxfId="1220" priority="1666" operator="equal">
      <formula>"USFWS EAGLE1"</formula>
    </cfRule>
    <cfRule type="cellIs" dxfId="1219" priority="1667" operator="equal">
      <formula>"RUFFORD 2"</formula>
    </cfRule>
    <cfRule type="cellIs" dxfId="1218" priority="1668" operator="equal">
      <formula>"PPI"</formula>
    </cfRule>
    <cfRule type="cellIs" dxfId="1217" priority="1669" operator="equal">
      <formula>"BONDERMAN 5"</formula>
    </cfRule>
    <cfRule type="cellIs" dxfId="1216" priority="1670" operator="equal">
      <formula>"BONDERMAN 4"</formula>
    </cfRule>
    <cfRule type="cellIs" dxfId="1215" priority="1671" operator="equal">
      <formula>"BONDERMAN 3"</formula>
    </cfRule>
    <cfRule type="cellIs" dxfId="1214" priority="1672" operator="equal">
      <formula>"BONDERMAN 2"</formula>
    </cfRule>
    <cfRule type="cellIs" dxfId="1213" priority="1673" operator="equal">
      <formula>"WPT"</formula>
    </cfRule>
    <cfRule type="cellIs" dxfId="1212" priority="1674" operator="equal">
      <formula>"RUFFORD"</formula>
    </cfRule>
    <cfRule type="cellIs" dxfId="1211" priority="1675" operator="equal">
      <formula>"WWF"</formula>
    </cfRule>
    <cfRule type="cellIs" dxfId="1210" priority="1676" operator="equal">
      <formula>"BONDERMAN 1"</formula>
    </cfRule>
    <cfRule type="cellIs" dxfId="1209" priority="1677" operator="equal">
      <formula>"BORNFREE"</formula>
    </cfRule>
  </conditionalFormatting>
  <conditionalFormatting sqref="G79">
    <cfRule type="cellIs" dxfId="1208" priority="924" operator="equal">
      <formula>"USFWS EAGLE2"</formula>
    </cfRule>
    <cfRule type="cellIs" dxfId="1207" priority="925" operator="equal">
      <formula>"USFWS EAGLE1"</formula>
    </cfRule>
    <cfRule type="cellIs" dxfId="1206" priority="926" operator="equal">
      <formula>"RUFFORD 2"</formula>
    </cfRule>
    <cfRule type="cellIs" dxfId="1205" priority="927" operator="equal">
      <formula>"PPI"</formula>
    </cfRule>
    <cfRule type="cellIs" dxfId="1204" priority="928" operator="equal">
      <formula>"BONDERMAN 5"</formula>
    </cfRule>
    <cfRule type="cellIs" dxfId="1203" priority="929" operator="equal">
      <formula>"BONDERMAN 4"</formula>
    </cfRule>
    <cfRule type="cellIs" dxfId="1202" priority="930" operator="equal">
      <formula>"BONDERMAN 3"</formula>
    </cfRule>
    <cfRule type="cellIs" dxfId="1201" priority="931" operator="equal">
      <formula>"BONDERMAN 2"</formula>
    </cfRule>
    <cfRule type="cellIs" dxfId="1200" priority="932" operator="equal">
      <formula>"WPT"</formula>
    </cfRule>
    <cfRule type="cellIs" dxfId="1199" priority="933" operator="equal">
      <formula>"RUFFORD"</formula>
    </cfRule>
    <cfRule type="cellIs" dxfId="1198" priority="934" operator="equal">
      <formula>"WWF"</formula>
    </cfRule>
    <cfRule type="cellIs" dxfId="1197" priority="935" operator="equal">
      <formula>"BONDERMAN 1"</formula>
    </cfRule>
    <cfRule type="cellIs" dxfId="1196" priority="936" operator="equal">
      <formula>"BORNFREE"</formula>
    </cfRule>
  </conditionalFormatting>
  <conditionalFormatting sqref="G82">
    <cfRule type="cellIs" dxfId="1195" priority="911" operator="equal">
      <formula>"USFWS EAGLE2"</formula>
    </cfRule>
    <cfRule type="cellIs" dxfId="1194" priority="912" operator="equal">
      <formula>"USFWS EAGLE1"</formula>
    </cfRule>
    <cfRule type="cellIs" dxfId="1193" priority="913" operator="equal">
      <formula>"RUFFORD 2"</formula>
    </cfRule>
    <cfRule type="cellIs" dxfId="1192" priority="914" operator="equal">
      <formula>"PPI"</formula>
    </cfRule>
    <cfRule type="cellIs" dxfId="1191" priority="915" operator="equal">
      <formula>"BONDERMAN 5"</formula>
    </cfRule>
    <cfRule type="cellIs" dxfId="1190" priority="916" operator="equal">
      <formula>"BONDERMAN 4"</formula>
    </cfRule>
    <cfRule type="cellIs" dxfId="1189" priority="917" operator="equal">
      <formula>"BONDERMAN 3"</formula>
    </cfRule>
    <cfRule type="cellIs" dxfId="1188" priority="918" operator="equal">
      <formula>"BONDERMAN 2"</formula>
    </cfRule>
    <cfRule type="cellIs" dxfId="1187" priority="919" operator="equal">
      <formula>"WPT"</formula>
    </cfRule>
    <cfRule type="cellIs" dxfId="1186" priority="920" operator="equal">
      <formula>"RUFFORD"</formula>
    </cfRule>
    <cfRule type="cellIs" dxfId="1185" priority="921" operator="equal">
      <formula>"WWF"</formula>
    </cfRule>
    <cfRule type="cellIs" dxfId="1184" priority="922" operator="equal">
      <formula>"BONDERMAN 1"</formula>
    </cfRule>
    <cfRule type="cellIs" dxfId="1183" priority="923" operator="equal">
      <formula>"BORNFREE"</formula>
    </cfRule>
  </conditionalFormatting>
  <conditionalFormatting sqref="G55">
    <cfRule type="cellIs" dxfId="1182" priority="1626" operator="equal">
      <formula>"USFWS EAGLE2"</formula>
    </cfRule>
    <cfRule type="cellIs" dxfId="1181" priority="1627" operator="equal">
      <formula>"USFWS EAGLE1"</formula>
    </cfRule>
    <cfRule type="cellIs" dxfId="1180" priority="1628" operator="equal">
      <formula>"RUFFORD 2"</formula>
    </cfRule>
    <cfRule type="cellIs" dxfId="1179" priority="1629" operator="equal">
      <formula>"PPI"</formula>
    </cfRule>
    <cfRule type="cellIs" dxfId="1178" priority="1630" operator="equal">
      <formula>"BONDERMAN 5"</formula>
    </cfRule>
    <cfRule type="cellIs" dxfId="1177" priority="1631" operator="equal">
      <formula>"BONDERMAN 4"</formula>
    </cfRule>
    <cfRule type="cellIs" dxfId="1176" priority="1632" operator="equal">
      <formula>"BONDERMAN 3"</formula>
    </cfRule>
    <cfRule type="cellIs" dxfId="1175" priority="1633" operator="equal">
      <formula>"BONDERMAN 2"</formula>
    </cfRule>
    <cfRule type="cellIs" dxfId="1174" priority="1634" operator="equal">
      <formula>"WPT"</formula>
    </cfRule>
    <cfRule type="cellIs" dxfId="1173" priority="1635" operator="equal">
      <formula>"RUFFORD"</formula>
    </cfRule>
    <cfRule type="cellIs" dxfId="1172" priority="1636" operator="equal">
      <formula>"WWF"</formula>
    </cfRule>
    <cfRule type="cellIs" dxfId="1171" priority="1637" operator="equal">
      <formula>"BONDERMAN 1"</formula>
    </cfRule>
    <cfRule type="cellIs" dxfId="1170" priority="1638" operator="equal">
      <formula>"BORNFREE"</formula>
    </cfRule>
  </conditionalFormatting>
  <conditionalFormatting sqref="G98">
    <cfRule type="cellIs" dxfId="1169" priority="859" operator="equal">
      <formula>"USFWS EAGLE2"</formula>
    </cfRule>
    <cfRule type="cellIs" dxfId="1168" priority="860" operator="equal">
      <formula>"USFWS EAGLE1"</formula>
    </cfRule>
    <cfRule type="cellIs" dxfId="1167" priority="861" operator="equal">
      <formula>"RUFFORD 2"</formula>
    </cfRule>
    <cfRule type="cellIs" dxfId="1166" priority="862" operator="equal">
      <formula>"PPI"</formula>
    </cfRule>
    <cfRule type="cellIs" dxfId="1165" priority="863" operator="equal">
      <formula>"BONDERMAN 5"</formula>
    </cfRule>
    <cfRule type="cellIs" dxfId="1164" priority="864" operator="equal">
      <formula>"BONDERMAN 4"</formula>
    </cfRule>
    <cfRule type="cellIs" dxfId="1163" priority="865" operator="equal">
      <formula>"BONDERMAN 3"</formula>
    </cfRule>
    <cfRule type="cellIs" dxfId="1162" priority="866" operator="equal">
      <formula>"BONDERMAN 2"</formula>
    </cfRule>
    <cfRule type="cellIs" dxfId="1161" priority="867" operator="equal">
      <formula>"WPT"</formula>
    </cfRule>
    <cfRule type="cellIs" dxfId="1160" priority="868" operator="equal">
      <formula>"RUFFORD"</formula>
    </cfRule>
    <cfRule type="cellIs" dxfId="1159" priority="869" operator="equal">
      <formula>"WWF"</formula>
    </cfRule>
    <cfRule type="cellIs" dxfId="1158" priority="870" operator="equal">
      <formula>"BONDERMAN 1"</formula>
    </cfRule>
    <cfRule type="cellIs" dxfId="1157" priority="871" operator="equal">
      <formula>"BORNFREE"</formula>
    </cfRule>
  </conditionalFormatting>
  <conditionalFormatting sqref="G56">
    <cfRule type="cellIs" dxfId="1156" priority="1613" operator="equal">
      <formula>"USFWS EAGLE2"</formula>
    </cfRule>
    <cfRule type="cellIs" dxfId="1155" priority="1614" operator="equal">
      <formula>"USFWS EAGLE1"</formula>
    </cfRule>
    <cfRule type="cellIs" dxfId="1154" priority="1615" operator="equal">
      <formula>"RUFFORD 2"</formula>
    </cfRule>
    <cfRule type="cellIs" dxfId="1153" priority="1616" operator="equal">
      <formula>"PPI"</formula>
    </cfRule>
    <cfRule type="cellIs" dxfId="1152" priority="1617" operator="equal">
      <formula>"BONDERMAN 5"</formula>
    </cfRule>
    <cfRule type="cellIs" dxfId="1151" priority="1618" operator="equal">
      <formula>"BONDERMAN 4"</formula>
    </cfRule>
    <cfRule type="cellIs" dxfId="1150" priority="1619" operator="equal">
      <formula>"BONDERMAN 3"</formula>
    </cfRule>
    <cfRule type="cellIs" dxfId="1149" priority="1620" operator="equal">
      <formula>"BONDERMAN 2"</formula>
    </cfRule>
    <cfRule type="cellIs" dxfId="1148" priority="1621" operator="equal">
      <formula>"WPT"</formula>
    </cfRule>
    <cfRule type="cellIs" dxfId="1147" priority="1622" operator="equal">
      <formula>"RUFFORD"</formula>
    </cfRule>
    <cfRule type="cellIs" dxfId="1146" priority="1623" operator="equal">
      <formula>"WWF"</formula>
    </cfRule>
    <cfRule type="cellIs" dxfId="1145" priority="1624" operator="equal">
      <formula>"BONDERMAN 1"</formula>
    </cfRule>
    <cfRule type="cellIs" dxfId="1144" priority="1625" operator="equal">
      <formula>"BORNFREE"</formula>
    </cfRule>
  </conditionalFormatting>
  <conditionalFormatting sqref="G57">
    <cfRule type="cellIs" dxfId="1143" priority="1600" operator="equal">
      <formula>"USFWS EAGLE2"</formula>
    </cfRule>
    <cfRule type="cellIs" dxfId="1142" priority="1601" operator="equal">
      <formula>"USFWS EAGLE1"</formula>
    </cfRule>
    <cfRule type="cellIs" dxfId="1141" priority="1602" operator="equal">
      <formula>"RUFFORD 2"</formula>
    </cfRule>
    <cfRule type="cellIs" dxfId="1140" priority="1603" operator="equal">
      <formula>"PPI"</formula>
    </cfRule>
    <cfRule type="cellIs" dxfId="1139" priority="1604" operator="equal">
      <formula>"BONDERMAN 5"</formula>
    </cfRule>
    <cfRule type="cellIs" dxfId="1138" priority="1605" operator="equal">
      <formula>"BONDERMAN 4"</formula>
    </cfRule>
    <cfRule type="cellIs" dxfId="1137" priority="1606" operator="equal">
      <formula>"BONDERMAN 3"</formula>
    </cfRule>
    <cfRule type="cellIs" dxfId="1136" priority="1607" operator="equal">
      <formula>"BONDERMAN 2"</formula>
    </cfRule>
    <cfRule type="cellIs" dxfId="1135" priority="1608" operator="equal">
      <formula>"WPT"</formula>
    </cfRule>
    <cfRule type="cellIs" dxfId="1134" priority="1609" operator="equal">
      <formula>"RUFFORD"</formula>
    </cfRule>
    <cfRule type="cellIs" dxfId="1133" priority="1610" operator="equal">
      <formula>"WWF"</formula>
    </cfRule>
    <cfRule type="cellIs" dxfId="1132" priority="1611" operator="equal">
      <formula>"BONDERMAN 1"</formula>
    </cfRule>
    <cfRule type="cellIs" dxfId="1131" priority="1612" operator="equal">
      <formula>"BORNFREE"</formula>
    </cfRule>
  </conditionalFormatting>
  <conditionalFormatting sqref="G107">
    <cfRule type="cellIs" dxfId="1130" priority="846" operator="equal">
      <formula>"USFWS EAGLE2"</formula>
    </cfRule>
    <cfRule type="cellIs" dxfId="1129" priority="847" operator="equal">
      <formula>"USFWS EAGLE1"</formula>
    </cfRule>
    <cfRule type="cellIs" dxfId="1128" priority="848" operator="equal">
      <formula>"RUFFORD 2"</formula>
    </cfRule>
    <cfRule type="cellIs" dxfId="1127" priority="849" operator="equal">
      <formula>"PPI"</formula>
    </cfRule>
    <cfRule type="cellIs" dxfId="1126" priority="850" operator="equal">
      <formula>"BONDERMAN 5"</formula>
    </cfRule>
    <cfRule type="cellIs" dxfId="1125" priority="851" operator="equal">
      <formula>"BONDERMAN 4"</formula>
    </cfRule>
    <cfRule type="cellIs" dxfId="1124" priority="852" operator="equal">
      <formula>"BONDERMAN 3"</formula>
    </cfRule>
    <cfRule type="cellIs" dxfId="1123" priority="853" operator="equal">
      <formula>"BONDERMAN 2"</formula>
    </cfRule>
    <cfRule type="cellIs" dxfId="1122" priority="854" operator="equal">
      <formula>"WPT"</formula>
    </cfRule>
    <cfRule type="cellIs" dxfId="1121" priority="855" operator="equal">
      <formula>"RUFFORD"</formula>
    </cfRule>
    <cfRule type="cellIs" dxfId="1120" priority="856" operator="equal">
      <formula>"WWF"</formula>
    </cfRule>
    <cfRule type="cellIs" dxfId="1119" priority="857" operator="equal">
      <formula>"BONDERMAN 1"</formula>
    </cfRule>
    <cfRule type="cellIs" dxfId="1118" priority="858" operator="equal">
      <formula>"BORNFREE"</formula>
    </cfRule>
  </conditionalFormatting>
  <conditionalFormatting sqref="G58">
    <cfRule type="cellIs" dxfId="1117" priority="1587" operator="equal">
      <formula>"USFWS EAGLE2"</formula>
    </cfRule>
    <cfRule type="cellIs" dxfId="1116" priority="1588" operator="equal">
      <formula>"USFWS EAGLE1"</formula>
    </cfRule>
    <cfRule type="cellIs" dxfId="1115" priority="1589" operator="equal">
      <formula>"RUFFORD 2"</formula>
    </cfRule>
    <cfRule type="cellIs" dxfId="1114" priority="1590" operator="equal">
      <formula>"PPI"</formula>
    </cfRule>
    <cfRule type="cellIs" dxfId="1113" priority="1591" operator="equal">
      <formula>"BONDERMAN 5"</formula>
    </cfRule>
    <cfRule type="cellIs" dxfId="1112" priority="1592" operator="equal">
      <formula>"BONDERMAN 4"</formula>
    </cfRule>
    <cfRule type="cellIs" dxfId="1111" priority="1593" operator="equal">
      <formula>"BONDERMAN 3"</formula>
    </cfRule>
    <cfRule type="cellIs" dxfId="1110" priority="1594" operator="equal">
      <formula>"BONDERMAN 2"</formula>
    </cfRule>
    <cfRule type="cellIs" dxfId="1109" priority="1595" operator="equal">
      <formula>"WPT"</formula>
    </cfRule>
    <cfRule type="cellIs" dxfId="1108" priority="1596" operator="equal">
      <formula>"RUFFORD"</formula>
    </cfRule>
    <cfRule type="cellIs" dxfId="1107" priority="1597" operator="equal">
      <formula>"WWF"</formula>
    </cfRule>
    <cfRule type="cellIs" dxfId="1106" priority="1598" operator="equal">
      <formula>"BONDERMAN 1"</formula>
    </cfRule>
    <cfRule type="cellIs" dxfId="1105" priority="1599" operator="equal">
      <formula>"BORNFREE"</formula>
    </cfRule>
  </conditionalFormatting>
  <conditionalFormatting sqref="G59">
    <cfRule type="cellIs" dxfId="1104" priority="1574" operator="equal">
      <formula>"USFWS EAGLE2"</formula>
    </cfRule>
    <cfRule type="cellIs" dxfId="1103" priority="1575" operator="equal">
      <formula>"USFWS EAGLE1"</formula>
    </cfRule>
    <cfRule type="cellIs" dxfId="1102" priority="1576" operator="equal">
      <formula>"RUFFORD 2"</formula>
    </cfRule>
    <cfRule type="cellIs" dxfId="1101" priority="1577" operator="equal">
      <formula>"PPI"</formula>
    </cfRule>
    <cfRule type="cellIs" dxfId="1100" priority="1578" operator="equal">
      <formula>"BONDERMAN 5"</formula>
    </cfRule>
    <cfRule type="cellIs" dxfId="1099" priority="1579" operator="equal">
      <formula>"BONDERMAN 4"</formula>
    </cfRule>
    <cfRule type="cellIs" dxfId="1098" priority="1580" operator="equal">
      <formula>"BONDERMAN 3"</formula>
    </cfRule>
    <cfRule type="cellIs" dxfId="1097" priority="1581" operator="equal">
      <formula>"BONDERMAN 2"</formula>
    </cfRule>
    <cfRule type="cellIs" dxfId="1096" priority="1582" operator="equal">
      <formula>"WPT"</formula>
    </cfRule>
    <cfRule type="cellIs" dxfId="1095" priority="1583" operator="equal">
      <formula>"RUFFORD"</formula>
    </cfRule>
    <cfRule type="cellIs" dxfId="1094" priority="1584" operator="equal">
      <formula>"WWF"</formula>
    </cfRule>
    <cfRule type="cellIs" dxfId="1093" priority="1585" operator="equal">
      <formula>"BONDERMAN 1"</formula>
    </cfRule>
    <cfRule type="cellIs" dxfId="1092" priority="1586" operator="equal">
      <formula>"BORNFREE"</formula>
    </cfRule>
  </conditionalFormatting>
  <conditionalFormatting sqref="G60">
    <cfRule type="cellIs" dxfId="1091" priority="1561" operator="equal">
      <formula>"USFWS EAGLE2"</formula>
    </cfRule>
    <cfRule type="cellIs" dxfId="1090" priority="1562" operator="equal">
      <formula>"USFWS EAGLE1"</formula>
    </cfRule>
    <cfRule type="cellIs" dxfId="1089" priority="1563" operator="equal">
      <formula>"RUFFORD 2"</formula>
    </cfRule>
    <cfRule type="cellIs" dxfId="1088" priority="1564" operator="equal">
      <formula>"PPI"</formula>
    </cfRule>
    <cfRule type="cellIs" dxfId="1087" priority="1565" operator="equal">
      <formula>"BONDERMAN 5"</formula>
    </cfRule>
    <cfRule type="cellIs" dxfId="1086" priority="1566" operator="equal">
      <formula>"BONDERMAN 4"</formula>
    </cfRule>
    <cfRule type="cellIs" dxfId="1085" priority="1567" operator="equal">
      <formula>"BONDERMAN 3"</formula>
    </cfRule>
    <cfRule type="cellIs" dxfId="1084" priority="1568" operator="equal">
      <formula>"BONDERMAN 2"</formula>
    </cfRule>
    <cfRule type="cellIs" dxfId="1083" priority="1569" operator="equal">
      <formula>"WPT"</formula>
    </cfRule>
    <cfRule type="cellIs" dxfId="1082" priority="1570" operator="equal">
      <formula>"RUFFORD"</formula>
    </cfRule>
    <cfRule type="cellIs" dxfId="1081" priority="1571" operator="equal">
      <formula>"WWF"</formula>
    </cfRule>
    <cfRule type="cellIs" dxfId="1080" priority="1572" operator="equal">
      <formula>"BONDERMAN 1"</formula>
    </cfRule>
    <cfRule type="cellIs" dxfId="1079" priority="1573" operator="equal">
      <formula>"BORNFREE"</formula>
    </cfRule>
  </conditionalFormatting>
  <conditionalFormatting sqref="G61">
    <cfRule type="cellIs" dxfId="1078" priority="1548" operator="equal">
      <formula>"USFWS EAGLE2"</formula>
    </cfRule>
    <cfRule type="cellIs" dxfId="1077" priority="1549" operator="equal">
      <formula>"USFWS EAGLE1"</formula>
    </cfRule>
    <cfRule type="cellIs" dxfId="1076" priority="1550" operator="equal">
      <formula>"RUFFORD 2"</formula>
    </cfRule>
    <cfRule type="cellIs" dxfId="1075" priority="1551" operator="equal">
      <formula>"PPI"</formula>
    </cfRule>
    <cfRule type="cellIs" dxfId="1074" priority="1552" operator="equal">
      <formula>"BONDERMAN 5"</formula>
    </cfRule>
    <cfRule type="cellIs" dxfId="1073" priority="1553" operator="equal">
      <formula>"BONDERMAN 4"</formula>
    </cfRule>
    <cfRule type="cellIs" dxfId="1072" priority="1554" operator="equal">
      <formula>"BONDERMAN 3"</formula>
    </cfRule>
    <cfRule type="cellIs" dxfId="1071" priority="1555" operator="equal">
      <formula>"BONDERMAN 2"</formula>
    </cfRule>
    <cfRule type="cellIs" dxfId="1070" priority="1556" operator="equal">
      <formula>"WPT"</formula>
    </cfRule>
    <cfRule type="cellIs" dxfId="1069" priority="1557" operator="equal">
      <formula>"RUFFORD"</formula>
    </cfRule>
    <cfRule type="cellIs" dxfId="1068" priority="1558" operator="equal">
      <formula>"WWF"</formula>
    </cfRule>
    <cfRule type="cellIs" dxfId="1067" priority="1559" operator="equal">
      <formula>"BONDERMAN 1"</formula>
    </cfRule>
    <cfRule type="cellIs" dxfId="1066" priority="1560" operator="equal">
      <formula>"BORNFREE"</formula>
    </cfRule>
  </conditionalFormatting>
  <conditionalFormatting sqref="G65">
    <cfRule type="cellIs" dxfId="1065" priority="1483" operator="equal">
      <formula>"USFWS EAGLE2"</formula>
    </cfRule>
    <cfRule type="cellIs" dxfId="1064" priority="1484" operator="equal">
      <formula>"USFWS EAGLE1"</formula>
    </cfRule>
    <cfRule type="cellIs" dxfId="1063" priority="1485" operator="equal">
      <formula>"RUFFORD 2"</formula>
    </cfRule>
    <cfRule type="cellIs" dxfId="1062" priority="1486" operator="equal">
      <formula>"PPI"</formula>
    </cfRule>
    <cfRule type="cellIs" dxfId="1061" priority="1487" operator="equal">
      <formula>"BONDERMAN 5"</formula>
    </cfRule>
    <cfRule type="cellIs" dxfId="1060" priority="1488" operator="equal">
      <formula>"BONDERMAN 4"</formula>
    </cfRule>
    <cfRule type="cellIs" dxfId="1059" priority="1489" operator="equal">
      <formula>"BONDERMAN 3"</formula>
    </cfRule>
    <cfRule type="cellIs" dxfId="1058" priority="1490" operator="equal">
      <formula>"BONDERMAN 2"</formula>
    </cfRule>
    <cfRule type="cellIs" dxfId="1057" priority="1491" operator="equal">
      <formula>"WPT"</formula>
    </cfRule>
    <cfRule type="cellIs" dxfId="1056" priority="1492" operator="equal">
      <formula>"RUFFORD"</formula>
    </cfRule>
    <cfRule type="cellIs" dxfId="1055" priority="1493" operator="equal">
      <formula>"WWF"</formula>
    </cfRule>
    <cfRule type="cellIs" dxfId="1054" priority="1494" operator="equal">
      <formula>"BONDERMAN 1"</formula>
    </cfRule>
    <cfRule type="cellIs" dxfId="1053" priority="1495" operator="equal">
      <formula>"BORNFREE"</formula>
    </cfRule>
  </conditionalFormatting>
  <conditionalFormatting sqref="G63">
    <cfRule type="cellIs" dxfId="1052" priority="1522" operator="equal">
      <formula>"USFWS EAGLE2"</formula>
    </cfRule>
    <cfRule type="cellIs" dxfId="1051" priority="1523" operator="equal">
      <formula>"USFWS EAGLE1"</formula>
    </cfRule>
    <cfRule type="cellIs" dxfId="1050" priority="1524" operator="equal">
      <formula>"RUFFORD 2"</formula>
    </cfRule>
    <cfRule type="cellIs" dxfId="1049" priority="1525" operator="equal">
      <formula>"PPI"</formula>
    </cfRule>
    <cfRule type="cellIs" dxfId="1048" priority="1526" operator="equal">
      <formula>"BONDERMAN 5"</formula>
    </cfRule>
    <cfRule type="cellIs" dxfId="1047" priority="1527" operator="equal">
      <formula>"BONDERMAN 4"</formula>
    </cfRule>
    <cfRule type="cellIs" dxfId="1046" priority="1528" operator="equal">
      <formula>"BONDERMAN 3"</formula>
    </cfRule>
    <cfRule type="cellIs" dxfId="1045" priority="1529" operator="equal">
      <formula>"BONDERMAN 2"</formula>
    </cfRule>
    <cfRule type="cellIs" dxfId="1044" priority="1530" operator="equal">
      <formula>"WPT"</formula>
    </cfRule>
    <cfRule type="cellIs" dxfId="1043" priority="1531" operator="equal">
      <formula>"RUFFORD"</formula>
    </cfRule>
    <cfRule type="cellIs" dxfId="1042" priority="1532" operator="equal">
      <formula>"WWF"</formula>
    </cfRule>
    <cfRule type="cellIs" dxfId="1041" priority="1533" operator="equal">
      <formula>"BONDERMAN 1"</formula>
    </cfRule>
    <cfRule type="cellIs" dxfId="1040" priority="1534" operator="equal">
      <formula>"BORNFREE"</formula>
    </cfRule>
  </conditionalFormatting>
  <conditionalFormatting sqref="G109">
    <cfRule type="cellIs" dxfId="1039" priority="807" operator="equal">
      <formula>"USFWS EAGLE2"</formula>
    </cfRule>
    <cfRule type="cellIs" dxfId="1038" priority="808" operator="equal">
      <formula>"USFWS EAGLE1"</formula>
    </cfRule>
    <cfRule type="cellIs" dxfId="1037" priority="809" operator="equal">
      <formula>"RUFFORD 2"</formula>
    </cfRule>
    <cfRule type="cellIs" dxfId="1036" priority="810" operator="equal">
      <formula>"PPI"</formula>
    </cfRule>
    <cfRule type="cellIs" dxfId="1035" priority="811" operator="equal">
      <formula>"BONDERMAN 5"</formula>
    </cfRule>
    <cfRule type="cellIs" dxfId="1034" priority="812" operator="equal">
      <formula>"BONDERMAN 4"</formula>
    </cfRule>
    <cfRule type="cellIs" dxfId="1033" priority="813" operator="equal">
      <formula>"BONDERMAN 3"</formula>
    </cfRule>
    <cfRule type="cellIs" dxfId="1032" priority="814" operator="equal">
      <formula>"BONDERMAN 2"</formula>
    </cfRule>
    <cfRule type="cellIs" dxfId="1031" priority="815" operator="equal">
      <formula>"WPT"</formula>
    </cfRule>
    <cfRule type="cellIs" dxfId="1030" priority="816" operator="equal">
      <formula>"RUFFORD"</formula>
    </cfRule>
    <cfRule type="cellIs" dxfId="1029" priority="817" operator="equal">
      <formula>"WWF"</formula>
    </cfRule>
    <cfRule type="cellIs" dxfId="1028" priority="818" operator="equal">
      <formula>"BONDERMAN 1"</formula>
    </cfRule>
    <cfRule type="cellIs" dxfId="1027" priority="819" operator="equal">
      <formula>"BORNFREE"</formula>
    </cfRule>
  </conditionalFormatting>
  <conditionalFormatting sqref="G110">
    <cfRule type="cellIs" dxfId="1026" priority="794" operator="equal">
      <formula>"USFWS EAGLE2"</formula>
    </cfRule>
    <cfRule type="cellIs" dxfId="1025" priority="795" operator="equal">
      <formula>"USFWS EAGLE1"</formula>
    </cfRule>
    <cfRule type="cellIs" dxfId="1024" priority="796" operator="equal">
      <formula>"RUFFORD 2"</formula>
    </cfRule>
    <cfRule type="cellIs" dxfId="1023" priority="797" operator="equal">
      <formula>"PPI"</formula>
    </cfRule>
    <cfRule type="cellIs" dxfId="1022" priority="798" operator="equal">
      <formula>"BONDERMAN 5"</formula>
    </cfRule>
    <cfRule type="cellIs" dxfId="1021" priority="799" operator="equal">
      <formula>"BONDERMAN 4"</formula>
    </cfRule>
    <cfRule type="cellIs" dxfId="1020" priority="800" operator="equal">
      <formula>"BONDERMAN 3"</formula>
    </cfRule>
    <cfRule type="cellIs" dxfId="1019" priority="801" operator="equal">
      <formula>"BONDERMAN 2"</formula>
    </cfRule>
    <cfRule type="cellIs" dxfId="1018" priority="802" operator="equal">
      <formula>"WPT"</formula>
    </cfRule>
    <cfRule type="cellIs" dxfId="1017" priority="803" operator="equal">
      <formula>"RUFFORD"</formula>
    </cfRule>
    <cfRule type="cellIs" dxfId="1016" priority="804" operator="equal">
      <formula>"WWF"</formula>
    </cfRule>
    <cfRule type="cellIs" dxfId="1015" priority="805" operator="equal">
      <formula>"BONDERMAN 1"</formula>
    </cfRule>
    <cfRule type="cellIs" dxfId="1014" priority="806" operator="equal">
      <formula>"BORNFREE"</formula>
    </cfRule>
  </conditionalFormatting>
  <conditionalFormatting sqref="G64">
    <cfRule type="cellIs" dxfId="1013" priority="1496" operator="equal">
      <formula>"USFWS EAGLE2"</formula>
    </cfRule>
    <cfRule type="cellIs" dxfId="1012" priority="1497" operator="equal">
      <formula>"USFWS EAGLE1"</formula>
    </cfRule>
    <cfRule type="cellIs" dxfId="1011" priority="1498" operator="equal">
      <formula>"RUFFORD 2"</formula>
    </cfRule>
    <cfRule type="cellIs" dxfId="1010" priority="1499" operator="equal">
      <formula>"PPI"</formula>
    </cfRule>
    <cfRule type="cellIs" dxfId="1009" priority="1500" operator="equal">
      <formula>"BONDERMAN 5"</formula>
    </cfRule>
    <cfRule type="cellIs" dxfId="1008" priority="1501" operator="equal">
      <formula>"BONDERMAN 4"</formula>
    </cfRule>
    <cfRule type="cellIs" dxfId="1007" priority="1502" operator="equal">
      <formula>"BONDERMAN 3"</formula>
    </cfRule>
    <cfRule type="cellIs" dxfId="1006" priority="1503" operator="equal">
      <formula>"BONDERMAN 2"</formula>
    </cfRule>
    <cfRule type="cellIs" dxfId="1005" priority="1504" operator="equal">
      <formula>"WPT"</formula>
    </cfRule>
    <cfRule type="cellIs" dxfId="1004" priority="1505" operator="equal">
      <formula>"RUFFORD"</formula>
    </cfRule>
    <cfRule type="cellIs" dxfId="1003" priority="1506" operator="equal">
      <formula>"WWF"</formula>
    </cfRule>
    <cfRule type="cellIs" dxfId="1002" priority="1507" operator="equal">
      <formula>"BONDERMAN 1"</formula>
    </cfRule>
    <cfRule type="cellIs" dxfId="1001" priority="1508" operator="equal">
      <formula>"BORNFREE"</formula>
    </cfRule>
  </conditionalFormatting>
  <conditionalFormatting sqref="G67">
    <cfRule type="cellIs" dxfId="1000" priority="1457" operator="equal">
      <formula>"USFWS EAGLE2"</formula>
    </cfRule>
    <cfRule type="cellIs" dxfId="999" priority="1458" operator="equal">
      <formula>"USFWS EAGLE1"</formula>
    </cfRule>
    <cfRule type="cellIs" dxfId="998" priority="1459" operator="equal">
      <formula>"RUFFORD 2"</formula>
    </cfRule>
    <cfRule type="cellIs" dxfId="997" priority="1460" operator="equal">
      <formula>"PPI"</formula>
    </cfRule>
    <cfRule type="cellIs" dxfId="996" priority="1461" operator="equal">
      <formula>"BONDERMAN 5"</formula>
    </cfRule>
    <cfRule type="cellIs" dxfId="995" priority="1462" operator="equal">
      <formula>"BONDERMAN 4"</formula>
    </cfRule>
    <cfRule type="cellIs" dxfId="994" priority="1463" operator="equal">
      <formula>"BONDERMAN 3"</formula>
    </cfRule>
    <cfRule type="cellIs" dxfId="993" priority="1464" operator="equal">
      <formula>"BONDERMAN 2"</formula>
    </cfRule>
    <cfRule type="cellIs" dxfId="992" priority="1465" operator="equal">
      <formula>"WPT"</formula>
    </cfRule>
    <cfRule type="cellIs" dxfId="991" priority="1466" operator="equal">
      <formula>"RUFFORD"</formula>
    </cfRule>
    <cfRule type="cellIs" dxfId="990" priority="1467" operator="equal">
      <formula>"WWF"</formula>
    </cfRule>
    <cfRule type="cellIs" dxfId="989" priority="1468" operator="equal">
      <formula>"BONDERMAN 1"</formula>
    </cfRule>
    <cfRule type="cellIs" dxfId="988" priority="1469" operator="equal">
      <formula>"BORNFREE"</formula>
    </cfRule>
  </conditionalFormatting>
  <conditionalFormatting sqref="G111">
    <cfRule type="cellIs" dxfId="987" priority="781" operator="equal">
      <formula>"USFWS EAGLE2"</formula>
    </cfRule>
    <cfRule type="cellIs" dxfId="986" priority="782" operator="equal">
      <formula>"USFWS EAGLE1"</formula>
    </cfRule>
    <cfRule type="cellIs" dxfId="985" priority="783" operator="equal">
      <formula>"RUFFORD 2"</formula>
    </cfRule>
    <cfRule type="cellIs" dxfId="984" priority="784" operator="equal">
      <formula>"PPI"</formula>
    </cfRule>
    <cfRule type="cellIs" dxfId="983" priority="785" operator="equal">
      <formula>"BONDERMAN 5"</formula>
    </cfRule>
    <cfRule type="cellIs" dxfId="982" priority="786" operator="equal">
      <formula>"BONDERMAN 4"</formula>
    </cfRule>
    <cfRule type="cellIs" dxfId="981" priority="787" operator="equal">
      <formula>"BONDERMAN 3"</formula>
    </cfRule>
    <cfRule type="cellIs" dxfId="980" priority="788" operator="equal">
      <formula>"BONDERMAN 2"</formula>
    </cfRule>
    <cfRule type="cellIs" dxfId="979" priority="789" operator="equal">
      <formula>"WPT"</formula>
    </cfRule>
    <cfRule type="cellIs" dxfId="978" priority="790" operator="equal">
      <formula>"RUFFORD"</formula>
    </cfRule>
    <cfRule type="cellIs" dxfId="977" priority="791" operator="equal">
      <formula>"WWF"</formula>
    </cfRule>
    <cfRule type="cellIs" dxfId="976" priority="792" operator="equal">
      <formula>"BONDERMAN 1"</formula>
    </cfRule>
    <cfRule type="cellIs" dxfId="975" priority="793" operator="equal">
      <formula>"BORNFREE"</formula>
    </cfRule>
  </conditionalFormatting>
  <conditionalFormatting sqref="G66">
    <cfRule type="cellIs" dxfId="974" priority="1470" operator="equal">
      <formula>"USFWS EAGLE2"</formula>
    </cfRule>
    <cfRule type="cellIs" dxfId="973" priority="1471" operator="equal">
      <formula>"USFWS EAGLE1"</formula>
    </cfRule>
    <cfRule type="cellIs" dxfId="972" priority="1472" operator="equal">
      <formula>"RUFFORD 2"</formula>
    </cfRule>
    <cfRule type="cellIs" dxfId="971" priority="1473" operator="equal">
      <formula>"PPI"</formula>
    </cfRule>
    <cfRule type="cellIs" dxfId="970" priority="1474" operator="equal">
      <formula>"BONDERMAN 5"</formula>
    </cfRule>
    <cfRule type="cellIs" dxfId="969" priority="1475" operator="equal">
      <formula>"BONDERMAN 4"</formula>
    </cfRule>
    <cfRule type="cellIs" dxfId="968" priority="1476" operator="equal">
      <formula>"BONDERMAN 3"</formula>
    </cfRule>
    <cfRule type="cellIs" dxfId="967" priority="1477" operator="equal">
      <formula>"BONDERMAN 2"</formula>
    </cfRule>
    <cfRule type="cellIs" dxfId="966" priority="1478" operator="equal">
      <formula>"WPT"</formula>
    </cfRule>
    <cfRule type="cellIs" dxfId="965" priority="1479" operator="equal">
      <formula>"RUFFORD"</formula>
    </cfRule>
    <cfRule type="cellIs" dxfId="964" priority="1480" operator="equal">
      <formula>"WWF"</formula>
    </cfRule>
    <cfRule type="cellIs" dxfId="963" priority="1481" operator="equal">
      <formula>"BONDERMAN 1"</formula>
    </cfRule>
    <cfRule type="cellIs" dxfId="962" priority="1482" operator="equal">
      <formula>"BORNFREE"</formula>
    </cfRule>
  </conditionalFormatting>
  <conditionalFormatting sqref="G68">
    <cfRule type="cellIs" dxfId="961" priority="1444" operator="equal">
      <formula>"USFWS EAGLE2"</formula>
    </cfRule>
    <cfRule type="cellIs" dxfId="960" priority="1445" operator="equal">
      <formula>"USFWS EAGLE1"</formula>
    </cfRule>
    <cfRule type="cellIs" dxfId="959" priority="1446" operator="equal">
      <formula>"RUFFORD 2"</formula>
    </cfRule>
    <cfRule type="cellIs" dxfId="958" priority="1447" operator="equal">
      <formula>"PPI"</formula>
    </cfRule>
    <cfRule type="cellIs" dxfId="957" priority="1448" operator="equal">
      <formula>"BONDERMAN 5"</formula>
    </cfRule>
    <cfRule type="cellIs" dxfId="956" priority="1449" operator="equal">
      <formula>"BONDERMAN 4"</formula>
    </cfRule>
    <cfRule type="cellIs" dxfId="955" priority="1450" operator="equal">
      <formula>"BONDERMAN 3"</formula>
    </cfRule>
    <cfRule type="cellIs" dxfId="954" priority="1451" operator="equal">
      <formula>"BONDERMAN 2"</formula>
    </cfRule>
    <cfRule type="cellIs" dxfId="953" priority="1452" operator="equal">
      <formula>"WPT"</formula>
    </cfRule>
    <cfRule type="cellIs" dxfId="952" priority="1453" operator="equal">
      <formula>"RUFFORD"</formula>
    </cfRule>
    <cfRule type="cellIs" dxfId="951" priority="1454" operator="equal">
      <formula>"WWF"</formula>
    </cfRule>
    <cfRule type="cellIs" dxfId="950" priority="1455" operator="equal">
      <formula>"BONDERMAN 1"</formula>
    </cfRule>
    <cfRule type="cellIs" dxfId="949" priority="1456" operator="equal">
      <formula>"BORNFREE"</formula>
    </cfRule>
  </conditionalFormatting>
  <conditionalFormatting sqref="G73 G80:G81">
    <cfRule type="cellIs" dxfId="948" priority="1392" operator="equal">
      <formula>"USFWS EAGLE2"</formula>
    </cfRule>
    <cfRule type="cellIs" dxfId="947" priority="1393" operator="equal">
      <formula>"USFWS EAGLE1"</formula>
    </cfRule>
    <cfRule type="cellIs" dxfId="946" priority="1394" operator="equal">
      <formula>"RUFFORD 2"</formula>
    </cfRule>
    <cfRule type="cellIs" dxfId="945" priority="1395" operator="equal">
      <formula>"PPI"</formula>
    </cfRule>
    <cfRule type="cellIs" dxfId="944" priority="1396" operator="equal">
      <formula>"BONDERMAN 5"</formula>
    </cfRule>
    <cfRule type="cellIs" dxfId="943" priority="1397" operator="equal">
      <formula>"BONDERMAN 4"</formula>
    </cfRule>
    <cfRule type="cellIs" dxfId="942" priority="1398" operator="equal">
      <formula>"BONDERMAN 3"</formula>
    </cfRule>
    <cfRule type="cellIs" dxfId="941" priority="1399" operator="equal">
      <formula>"BONDERMAN 2"</formula>
    </cfRule>
    <cfRule type="cellIs" dxfId="940" priority="1400" operator="equal">
      <formula>"WPT"</formula>
    </cfRule>
    <cfRule type="cellIs" dxfId="939" priority="1401" operator="equal">
      <formula>"RUFFORD"</formula>
    </cfRule>
    <cfRule type="cellIs" dxfId="938" priority="1402" operator="equal">
      <formula>"WWF"</formula>
    </cfRule>
    <cfRule type="cellIs" dxfId="937" priority="1403" operator="equal">
      <formula>"BONDERMAN 1"</formula>
    </cfRule>
    <cfRule type="cellIs" dxfId="936" priority="1404" operator="equal">
      <formula>"BORNFREE"</formula>
    </cfRule>
  </conditionalFormatting>
  <conditionalFormatting sqref="G69">
    <cfRule type="cellIs" dxfId="935" priority="1431" operator="equal">
      <formula>"USFWS EAGLE2"</formula>
    </cfRule>
    <cfRule type="cellIs" dxfId="934" priority="1432" operator="equal">
      <formula>"USFWS EAGLE1"</formula>
    </cfRule>
    <cfRule type="cellIs" dxfId="933" priority="1433" operator="equal">
      <formula>"RUFFORD 2"</formula>
    </cfRule>
    <cfRule type="cellIs" dxfId="932" priority="1434" operator="equal">
      <formula>"PPI"</formula>
    </cfRule>
    <cfRule type="cellIs" dxfId="931" priority="1435" operator="equal">
      <formula>"BONDERMAN 5"</formula>
    </cfRule>
    <cfRule type="cellIs" dxfId="930" priority="1436" operator="equal">
      <formula>"BONDERMAN 4"</formula>
    </cfRule>
    <cfRule type="cellIs" dxfId="929" priority="1437" operator="equal">
      <formula>"BONDERMAN 3"</formula>
    </cfRule>
    <cfRule type="cellIs" dxfId="928" priority="1438" operator="equal">
      <formula>"BONDERMAN 2"</formula>
    </cfRule>
    <cfRule type="cellIs" dxfId="927" priority="1439" operator="equal">
      <formula>"WPT"</formula>
    </cfRule>
    <cfRule type="cellIs" dxfId="926" priority="1440" operator="equal">
      <formula>"RUFFORD"</formula>
    </cfRule>
    <cfRule type="cellIs" dxfId="925" priority="1441" operator="equal">
      <formula>"WWF"</formula>
    </cfRule>
    <cfRule type="cellIs" dxfId="924" priority="1442" operator="equal">
      <formula>"BONDERMAN 1"</formula>
    </cfRule>
    <cfRule type="cellIs" dxfId="923" priority="1443" operator="equal">
      <formula>"BORNFREE"</formula>
    </cfRule>
  </conditionalFormatting>
  <conditionalFormatting sqref="G70">
    <cfRule type="cellIs" dxfId="922" priority="1418" operator="equal">
      <formula>"USFWS EAGLE2"</formula>
    </cfRule>
    <cfRule type="cellIs" dxfId="921" priority="1419" operator="equal">
      <formula>"USFWS EAGLE1"</formula>
    </cfRule>
    <cfRule type="cellIs" dxfId="920" priority="1420" operator="equal">
      <formula>"RUFFORD 2"</formula>
    </cfRule>
    <cfRule type="cellIs" dxfId="919" priority="1421" operator="equal">
      <formula>"PPI"</formula>
    </cfRule>
    <cfRule type="cellIs" dxfId="918" priority="1422" operator="equal">
      <formula>"BONDERMAN 5"</formula>
    </cfRule>
    <cfRule type="cellIs" dxfId="917" priority="1423" operator="equal">
      <formula>"BONDERMAN 4"</formula>
    </cfRule>
    <cfRule type="cellIs" dxfId="916" priority="1424" operator="equal">
      <formula>"BONDERMAN 3"</formula>
    </cfRule>
    <cfRule type="cellIs" dxfId="915" priority="1425" operator="equal">
      <formula>"BONDERMAN 2"</formula>
    </cfRule>
    <cfRule type="cellIs" dxfId="914" priority="1426" operator="equal">
      <formula>"WPT"</formula>
    </cfRule>
    <cfRule type="cellIs" dxfId="913" priority="1427" operator="equal">
      <formula>"RUFFORD"</formula>
    </cfRule>
    <cfRule type="cellIs" dxfId="912" priority="1428" operator="equal">
      <formula>"WWF"</formula>
    </cfRule>
    <cfRule type="cellIs" dxfId="911" priority="1429" operator="equal">
      <formula>"BONDERMAN 1"</formula>
    </cfRule>
    <cfRule type="cellIs" dxfId="910" priority="1430" operator="equal">
      <formula>"BORNFREE"</formula>
    </cfRule>
  </conditionalFormatting>
  <conditionalFormatting sqref="G71:G72">
    <cfRule type="cellIs" dxfId="909" priority="1405" operator="equal">
      <formula>"USFWS EAGLE2"</formula>
    </cfRule>
    <cfRule type="cellIs" dxfId="908" priority="1406" operator="equal">
      <formula>"USFWS EAGLE1"</formula>
    </cfRule>
    <cfRule type="cellIs" dxfId="907" priority="1407" operator="equal">
      <formula>"RUFFORD 2"</formula>
    </cfRule>
    <cfRule type="cellIs" dxfId="906" priority="1408" operator="equal">
      <formula>"PPI"</formula>
    </cfRule>
    <cfRule type="cellIs" dxfId="905" priority="1409" operator="equal">
      <formula>"BONDERMAN 5"</formula>
    </cfRule>
    <cfRule type="cellIs" dxfId="904" priority="1410" operator="equal">
      <formula>"BONDERMAN 4"</formula>
    </cfRule>
    <cfRule type="cellIs" dxfId="903" priority="1411" operator="equal">
      <formula>"BONDERMAN 3"</formula>
    </cfRule>
    <cfRule type="cellIs" dxfId="902" priority="1412" operator="equal">
      <formula>"BONDERMAN 2"</formula>
    </cfRule>
    <cfRule type="cellIs" dxfId="901" priority="1413" operator="equal">
      <formula>"WPT"</formula>
    </cfRule>
    <cfRule type="cellIs" dxfId="900" priority="1414" operator="equal">
      <formula>"RUFFORD"</formula>
    </cfRule>
    <cfRule type="cellIs" dxfId="899" priority="1415" operator="equal">
      <formula>"WWF"</formula>
    </cfRule>
    <cfRule type="cellIs" dxfId="898" priority="1416" operator="equal">
      <formula>"BONDERMAN 1"</formula>
    </cfRule>
    <cfRule type="cellIs" dxfId="897" priority="1417" operator="equal">
      <formula>"BORNFREE"</formula>
    </cfRule>
  </conditionalFormatting>
  <conditionalFormatting sqref="G83">
    <cfRule type="cellIs" dxfId="896" priority="1379" operator="equal">
      <formula>"USFWS EAGLE2"</formula>
    </cfRule>
    <cfRule type="cellIs" dxfId="895" priority="1380" operator="equal">
      <formula>"USFWS EAGLE1"</formula>
    </cfRule>
    <cfRule type="cellIs" dxfId="894" priority="1381" operator="equal">
      <formula>"RUFFORD 2"</formula>
    </cfRule>
    <cfRule type="cellIs" dxfId="893" priority="1382" operator="equal">
      <formula>"PPI"</formula>
    </cfRule>
    <cfRule type="cellIs" dxfId="892" priority="1383" operator="equal">
      <formula>"BONDERMAN 5"</formula>
    </cfRule>
    <cfRule type="cellIs" dxfId="891" priority="1384" operator="equal">
      <formula>"BONDERMAN 4"</formula>
    </cfRule>
    <cfRule type="cellIs" dxfId="890" priority="1385" operator="equal">
      <formula>"BONDERMAN 3"</formula>
    </cfRule>
    <cfRule type="cellIs" dxfId="889" priority="1386" operator="equal">
      <formula>"BONDERMAN 2"</formula>
    </cfRule>
    <cfRule type="cellIs" dxfId="888" priority="1387" operator="equal">
      <formula>"WPT"</formula>
    </cfRule>
    <cfRule type="cellIs" dxfId="887" priority="1388" operator="equal">
      <formula>"RUFFORD"</formula>
    </cfRule>
    <cfRule type="cellIs" dxfId="886" priority="1389" operator="equal">
      <formula>"WWF"</formula>
    </cfRule>
    <cfRule type="cellIs" dxfId="885" priority="1390" operator="equal">
      <formula>"BONDERMAN 1"</formula>
    </cfRule>
    <cfRule type="cellIs" dxfId="884" priority="1391" operator="equal">
      <formula>"BORNFREE"</formula>
    </cfRule>
  </conditionalFormatting>
  <conditionalFormatting sqref="G86">
    <cfRule type="cellIs" dxfId="883" priority="1340" operator="equal">
      <formula>"USFWS EAGLE2"</formula>
    </cfRule>
    <cfRule type="cellIs" dxfId="882" priority="1341" operator="equal">
      <formula>"USFWS EAGLE1"</formula>
    </cfRule>
    <cfRule type="cellIs" dxfId="881" priority="1342" operator="equal">
      <formula>"RUFFORD 2"</formula>
    </cfRule>
    <cfRule type="cellIs" dxfId="880" priority="1343" operator="equal">
      <formula>"PPI"</formula>
    </cfRule>
    <cfRule type="cellIs" dxfId="879" priority="1344" operator="equal">
      <formula>"BONDERMAN 5"</formula>
    </cfRule>
    <cfRule type="cellIs" dxfId="878" priority="1345" operator="equal">
      <formula>"BONDERMAN 4"</formula>
    </cfRule>
    <cfRule type="cellIs" dxfId="877" priority="1346" operator="equal">
      <formula>"BONDERMAN 3"</formula>
    </cfRule>
    <cfRule type="cellIs" dxfId="876" priority="1347" operator="equal">
      <formula>"BONDERMAN 2"</formula>
    </cfRule>
    <cfRule type="cellIs" dxfId="875" priority="1348" operator="equal">
      <formula>"WPT"</formula>
    </cfRule>
    <cfRule type="cellIs" dxfId="874" priority="1349" operator="equal">
      <formula>"RUFFORD"</formula>
    </cfRule>
    <cfRule type="cellIs" dxfId="873" priority="1350" operator="equal">
      <formula>"WWF"</formula>
    </cfRule>
    <cfRule type="cellIs" dxfId="872" priority="1351" operator="equal">
      <formula>"BONDERMAN 1"</formula>
    </cfRule>
    <cfRule type="cellIs" dxfId="871" priority="1352" operator="equal">
      <formula>"BORNFREE"</formula>
    </cfRule>
  </conditionalFormatting>
  <conditionalFormatting sqref="G84">
    <cfRule type="cellIs" dxfId="870" priority="1366" operator="equal">
      <formula>"USFWS EAGLE2"</formula>
    </cfRule>
    <cfRule type="cellIs" dxfId="869" priority="1367" operator="equal">
      <formula>"USFWS EAGLE1"</formula>
    </cfRule>
    <cfRule type="cellIs" dxfId="868" priority="1368" operator="equal">
      <formula>"RUFFORD 2"</formula>
    </cfRule>
    <cfRule type="cellIs" dxfId="867" priority="1369" operator="equal">
      <formula>"PPI"</formula>
    </cfRule>
    <cfRule type="cellIs" dxfId="866" priority="1370" operator="equal">
      <formula>"BONDERMAN 5"</formula>
    </cfRule>
    <cfRule type="cellIs" dxfId="865" priority="1371" operator="equal">
      <formula>"BONDERMAN 4"</formula>
    </cfRule>
    <cfRule type="cellIs" dxfId="864" priority="1372" operator="equal">
      <formula>"BONDERMAN 3"</formula>
    </cfRule>
    <cfRule type="cellIs" dxfId="863" priority="1373" operator="equal">
      <formula>"BONDERMAN 2"</formula>
    </cfRule>
    <cfRule type="cellIs" dxfId="862" priority="1374" operator="equal">
      <formula>"WPT"</formula>
    </cfRule>
    <cfRule type="cellIs" dxfId="861" priority="1375" operator="equal">
      <formula>"RUFFORD"</formula>
    </cfRule>
    <cfRule type="cellIs" dxfId="860" priority="1376" operator="equal">
      <formula>"WWF"</formula>
    </cfRule>
    <cfRule type="cellIs" dxfId="859" priority="1377" operator="equal">
      <formula>"BONDERMAN 1"</formula>
    </cfRule>
    <cfRule type="cellIs" dxfId="858" priority="1378" operator="equal">
      <formula>"BORNFREE"</formula>
    </cfRule>
  </conditionalFormatting>
  <conditionalFormatting sqref="G85">
    <cfRule type="cellIs" dxfId="857" priority="1353" operator="equal">
      <formula>"USFWS EAGLE2"</formula>
    </cfRule>
    <cfRule type="cellIs" dxfId="856" priority="1354" operator="equal">
      <formula>"USFWS EAGLE1"</formula>
    </cfRule>
    <cfRule type="cellIs" dxfId="855" priority="1355" operator="equal">
      <formula>"RUFFORD 2"</formula>
    </cfRule>
    <cfRule type="cellIs" dxfId="854" priority="1356" operator="equal">
      <formula>"PPI"</formula>
    </cfRule>
    <cfRule type="cellIs" dxfId="853" priority="1357" operator="equal">
      <formula>"BONDERMAN 5"</formula>
    </cfRule>
    <cfRule type="cellIs" dxfId="852" priority="1358" operator="equal">
      <formula>"BONDERMAN 4"</formula>
    </cfRule>
    <cfRule type="cellIs" dxfId="851" priority="1359" operator="equal">
      <formula>"BONDERMAN 3"</formula>
    </cfRule>
    <cfRule type="cellIs" dxfId="850" priority="1360" operator="equal">
      <formula>"BONDERMAN 2"</formula>
    </cfRule>
    <cfRule type="cellIs" dxfId="849" priority="1361" operator="equal">
      <formula>"WPT"</formula>
    </cfRule>
    <cfRule type="cellIs" dxfId="848" priority="1362" operator="equal">
      <formula>"RUFFORD"</formula>
    </cfRule>
    <cfRule type="cellIs" dxfId="847" priority="1363" operator="equal">
      <formula>"WWF"</formula>
    </cfRule>
    <cfRule type="cellIs" dxfId="846" priority="1364" operator="equal">
      <formula>"BONDERMAN 1"</formula>
    </cfRule>
    <cfRule type="cellIs" dxfId="845" priority="1365" operator="equal">
      <formula>"BORNFREE"</formula>
    </cfRule>
  </conditionalFormatting>
  <conditionalFormatting sqref="G87">
    <cfRule type="cellIs" dxfId="844" priority="1327" operator="equal">
      <formula>"USFWS EAGLE2"</formula>
    </cfRule>
    <cfRule type="cellIs" dxfId="843" priority="1328" operator="equal">
      <formula>"USFWS EAGLE1"</formula>
    </cfRule>
    <cfRule type="cellIs" dxfId="842" priority="1329" operator="equal">
      <formula>"RUFFORD 2"</formula>
    </cfRule>
    <cfRule type="cellIs" dxfId="841" priority="1330" operator="equal">
      <formula>"PPI"</formula>
    </cfRule>
    <cfRule type="cellIs" dxfId="840" priority="1331" operator="equal">
      <formula>"BONDERMAN 5"</formula>
    </cfRule>
    <cfRule type="cellIs" dxfId="839" priority="1332" operator="equal">
      <formula>"BONDERMAN 4"</formula>
    </cfRule>
    <cfRule type="cellIs" dxfId="838" priority="1333" operator="equal">
      <formula>"BONDERMAN 3"</formula>
    </cfRule>
    <cfRule type="cellIs" dxfId="837" priority="1334" operator="equal">
      <formula>"BONDERMAN 2"</formula>
    </cfRule>
    <cfRule type="cellIs" dxfId="836" priority="1335" operator="equal">
      <formula>"WPT"</formula>
    </cfRule>
    <cfRule type="cellIs" dxfId="835" priority="1336" operator="equal">
      <formula>"RUFFORD"</formula>
    </cfRule>
    <cfRule type="cellIs" dxfId="834" priority="1337" operator="equal">
      <formula>"WWF"</formula>
    </cfRule>
    <cfRule type="cellIs" dxfId="833" priority="1338" operator="equal">
      <formula>"BONDERMAN 1"</formula>
    </cfRule>
    <cfRule type="cellIs" dxfId="832" priority="1339" operator="equal">
      <formula>"BORNFREE"</formula>
    </cfRule>
  </conditionalFormatting>
  <conditionalFormatting sqref="G88">
    <cfRule type="cellIs" dxfId="831" priority="1314" operator="equal">
      <formula>"USFWS EAGLE2"</formula>
    </cfRule>
    <cfRule type="cellIs" dxfId="830" priority="1315" operator="equal">
      <formula>"USFWS EAGLE1"</formula>
    </cfRule>
    <cfRule type="cellIs" dxfId="829" priority="1316" operator="equal">
      <formula>"RUFFORD 2"</formula>
    </cfRule>
    <cfRule type="cellIs" dxfId="828" priority="1317" operator="equal">
      <formula>"PPI"</formula>
    </cfRule>
    <cfRule type="cellIs" dxfId="827" priority="1318" operator="equal">
      <formula>"BONDERMAN 5"</formula>
    </cfRule>
    <cfRule type="cellIs" dxfId="826" priority="1319" operator="equal">
      <formula>"BONDERMAN 4"</formula>
    </cfRule>
    <cfRule type="cellIs" dxfId="825" priority="1320" operator="equal">
      <formula>"BONDERMAN 3"</formula>
    </cfRule>
    <cfRule type="cellIs" dxfId="824" priority="1321" operator="equal">
      <formula>"BONDERMAN 2"</formula>
    </cfRule>
    <cfRule type="cellIs" dxfId="823" priority="1322" operator="equal">
      <formula>"WPT"</formula>
    </cfRule>
    <cfRule type="cellIs" dxfId="822" priority="1323" operator="equal">
      <formula>"RUFFORD"</formula>
    </cfRule>
    <cfRule type="cellIs" dxfId="821" priority="1324" operator="equal">
      <formula>"WWF"</formula>
    </cfRule>
    <cfRule type="cellIs" dxfId="820" priority="1325" operator="equal">
      <formula>"BONDERMAN 1"</formula>
    </cfRule>
    <cfRule type="cellIs" dxfId="819" priority="1326" operator="equal">
      <formula>"BORNFREE"</formula>
    </cfRule>
  </conditionalFormatting>
  <conditionalFormatting sqref="G89">
    <cfRule type="cellIs" dxfId="818" priority="1301" operator="equal">
      <formula>"USFWS EAGLE2"</formula>
    </cfRule>
    <cfRule type="cellIs" dxfId="817" priority="1302" operator="equal">
      <formula>"USFWS EAGLE1"</formula>
    </cfRule>
    <cfRule type="cellIs" dxfId="816" priority="1303" operator="equal">
      <formula>"RUFFORD 2"</formula>
    </cfRule>
    <cfRule type="cellIs" dxfId="815" priority="1304" operator="equal">
      <formula>"PPI"</formula>
    </cfRule>
    <cfRule type="cellIs" dxfId="814" priority="1305" operator="equal">
      <formula>"BONDERMAN 5"</formula>
    </cfRule>
    <cfRule type="cellIs" dxfId="813" priority="1306" operator="equal">
      <formula>"BONDERMAN 4"</formula>
    </cfRule>
    <cfRule type="cellIs" dxfId="812" priority="1307" operator="equal">
      <formula>"BONDERMAN 3"</formula>
    </cfRule>
    <cfRule type="cellIs" dxfId="811" priority="1308" operator="equal">
      <formula>"BONDERMAN 2"</formula>
    </cfRule>
    <cfRule type="cellIs" dxfId="810" priority="1309" operator="equal">
      <formula>"WPT"</formula>
    </cfRule>
    <cfRule type="cellIs" dxfId="809" priority="1310" operator="equal">
      <formula>"RUFFORD"</formula>
    </cfRule>
    <cfRule type="cellIs" dxfId="808" priority="1311" operator="equal">
      <formula>"WWF"</formula>
    </cfRule>
    <cfRule type="cellIs" dxfId="807" priority="1312" operator="equal">
      <formula>"BONDERMAN 1"</formula>
    </cfRule>
    <cfRule type="cellIs" dxfId="806" priority="1313" operator="equal">
      <formula>"BORNFREE"</formula>
    </cfRule>
  </conditionalFormatting>
  <conditionalFormatting sqref="G90">
    <cfRule type="cellIs" dxfId="805" priority="1288" operator="equal">
      <formula>"USFWS EAGLE2"</formula>
    </cfRule>
    <cfRule type="cellIs" dxfId="804" priority="1289" operator="equal">
      <formula>"USFWS EAGLE1"</formula>
    </cfRule>
    <cfRule type="cellIs" dxfId="803" priority="1290" operator="equal">
      <formula>"RUFFORD 2"</formula>
    </cfRule>
    <cfRule type="cellIs" dxfId="802" priority="1291" operator="equal">
      <formula>"PPI"</formula>
    </cfRule>
    <cfRule type="cellIs" dxfId="801" priority="1292" operator="equal">
      <formula>"BONDERMAN 5"</formula>
    </cfRule>
    <cfRule type="cellIs" dxfId="800" priority="1293" operator="equal">
      <formula>"BONDERMAN 4"</formula>
    </cfRule>
    <cfRule type="cellIs" dxfId="799" priority="1294" operator="equal">
      <formula>"BONDERMAN 3"</formula>
    </cfRule>
    <cfRule type="cellIs" dxfId="798" priority="1295" operator="equal">
      <formula>"BONDERMAN 2"</formula>
    </cfRule>
    <cfRule type="cellIs" dxfId="797" priority="1296" operator="equal">
      <formula>"WPT"</formula>
    </cfRule>
    <cfRule type="cellIs" dxfId="796" priority="1297" operator="equal">
      <formula>"RUFFORD"</formula>
    </cfRule>
    <cfRule type="cellIs" dxfId="795" priority="1298" operator="equal">
      <formula>"WWF"</formula>
    </cfRule>
    <cfRule type="cellIs" dxfId="794" priority="1299" operator="equal">
      <formula>"BONDERMAN 1"</formula>
    </cfRule>
    <cfRule type="cellIs" dxfId="793" priority="1300" operator="equal">
      <formula>"BORNFREE"</formula>
    </cfRule>
  </conditionalFormatting>
  <conditionalFormatting sqref="G91">
    <cfRule type="cellIs" dxfId="792" priority="1275" operator="equal">
      <formula>"USFWS EAGLE2"</formula>
    </cfRule>
    <cfRule type="cellIs" dxfId="791" priority="1276" operator="equal">
      <formula>"USFWS EAGLE1"</formula>
    </cfRule>
    <cfRule type="cellIs" dxfId="790" priority="1277" operator="equal">
      <formula>"RUFFORD 2"</formula>
    </cfRule>
    <cfRule type="cellIs" dxfId="789" priority="1278" operator="equal">
      <formula>"PPI"</formula>
    </cfRule>
    <cfRule type="cellIs" dxfId="788" priority="1279" operator="equal">
      <formula>"BONDERMAN 5"</formula>
    </cfRule>
    <cfRule type="cellIs" dxfId="787" priority="1280" operator="equal">
      <formula>"BONDERMAN 4"</formula>
    </cfRule>
    <cfRule type="cellIs" dxfId="786" priority="1281" operator="equal">
      <formula>"BONDERMAN 3"</formula>
    </cfRule>
    <cfRule type="cellIs" dxfId="785" priority="1282" operator="equal">
      <formula>"BONDERMAN 2"</formula>
    </cfRule>
    <cfRule type="cellIs" dxfId="784" priority="1283" operator="equal">
      <formula>"WPT"</formula>
    </cfRule>
    <cfRule type="cellIs" dxfId="783" priority="1284" operator="equal">
      <formula>"RUFFORD"</formula>
    </cfRule>
    <cfRule type="cellIs" dxfId="782" priority="1285" operator="equal">
      <formula>"WWF"</formula>
    </cfRule>
    <cfRule type="cellIs" dxfId="781" priority="1286" operator="equal">
      <formula>"BONDERMAN 1"</formula>
    </cfRule>
    <cfRule type="cellIs" dxfId="780" priority="1287" operator="equal">
      <formula>"BORNFREE"</formula>
    </cfRule>
  </conditionalFormatting>
  <conditionalFormatting sqref="G92">
    <cfRule type="cellIs" dxfId="779" priority="1262" operator="equal">
      <formula>"USFWS EAGLE2"</formula>
    </cfRule>
    <cfRule type="cellIs" dxfId="778" priority="1263" operator="equal">
      <formula>"USFWS EAGLE1"</formula>
    </cfRule>
    <cfRule type="cellIs" dxfId="777" priority="1264" operator="equal">
      <formula>"RUFFORD 2"</formula>
    </cfRule>
    <cfRule type="cellIs" dxfId="776" priority="1265" operator="equal">
      <formula>"PPI"</formula>
    </cfRule>
    <cfRule type="cellIs" dxfId="775" priority="1266" operator="equal">
      <formula>"BONDERMAN 5"</formula>
    </cfRule>
    <cfRule type="cellIs" dxfId="774" priority="1267" operator="equal">
      <formula>"BONDERMAN 4"</formula>
    </cfRule>
    <cfRule type="cellIs" dxfId="773" priority="1268" operator="equal">
      <formula>"BONDERMAN 3"</formula>
    </cfRule>
    <cfRule type="cellIs" dxfId="772" priority="1269" operator="equal">
      <formula>"BONDERMAN 2"</formula>
    </cfRule>
    <cfRule type="cellIs" dxfId="771" priority="1270" operator="equal">
      <formula>"WPT"</formula>
    </cfRule>
    <cfRule type="cellIs" dxfId="770" priority="1271" operator="equal">
      <formula>"RUFFORD"</formula>
    </cfRule>
    <cfRule type="cellIs" dxfId="769" priority="1272" operator="equal">
      <formula>"WWF"</formula>
    </cfRule>
    <cfRule type="cellIs" dxfId="768" priority="1273" operator="equal">
      <formula>"BONDERMAN 1"</formula>
    </cfRule>
    <cfRule type="cellIs" dxfId="767" priority="1274" operator="equal">
      <formula>"BORNFREE"</formula>
    </cfRule>
  </conditionalFormatting>
  <conditionalFormatting sqref="G93">
    <cfRule type="cellIs" dxfId="766" priority="1249" operator="equal">
      <formula>"USFWS EAGLE2"</formula>
    </cfRule>
    <cfRule type="cellIs" dxfId="765" priority="1250" operator="equal">
      <formula>"USFWS EAGLE1"</formula>
    </cfRule>
    <cfRule type="cellIs" dxfId="764" priority="1251" operator="equal">
      <formula>"RUFFORD 2"</formula>
    </cfRule>
    <cfRule type="cellIs" dxfId="763" priority="1252" operator="equal">
      <formula>"PPI"</formula>
    </cfRule>
    <cfRule type="cellIs" dxfId="762" priority="1253" operator="equal">
      <formula>"BONDERMAN 5"</formula>
    </cfRule>
    <cfRule type="cellIs" dxfId="761" priority="1254" operator="equal">
      <formula>"BONDERMAN 4"</formula>
    </cfRule>
    <cfRule type="cellIs" dxfId="760" priority="1255" operator="equal">
      <formula>"BONDERMAN 3"</formula>
    </cfRule>
    <cfRule type="cellIs" dxfId="759" priority="1256" operator="equal">
      <formula>"BONDERMAN 2"</formula>
    </cfRule>
    <cfRule type="cellIs" dxfId="758" priority="1257" operator="equal">
      <formula>"WPT"</formula>
    </cfRule>
    <cfRule type="cellIs" dxfId="757" priority="1258" operator="equal">
      <formula>"RUFFORD"</formula>
    </cfRule>
    <cfRule type="cellIs" dxfId="756" priority="1259" operator="equal">
      <formula>"WWF"</formula>
    </cfRule>
    <cfRule type="cellIs" dxfId="755" priority="1260" operator="equal">
      <formula>"BONDERMAN 1"</formula>
    </cfRule>
    <cfRule type="cellIs" dxfId="754" priority="1261" operator="equal">
      <formula>"BORNFREE"</formula>
    </cfRule>
  </conditionalFormatting>
  <conditionalFormatting sqref="G94">
    <cfRule type="cellIs" dxfId="753" priority="1236" operator="equal">
      <formula>"USFWS EAGLE2"</formula>
    </cfRule>
    <cfRule type="cellIs" dxfId="752" priority="1237" operator="equal">
      <formula>"USFWS EAGLE1"</formula>
    </cfRule>
    <cfRule type="cellIs" dxfId="751" priority="1238" operator="equal">
      <formula>"RUFFORD 2"</formula>
    </cfRule>
    <cfRule type="cellIs" dxfId="750" priority="1239" operator="equal">
      <formula>"PPI"</formula>
    </cfRule>
    <cfRule type="cellIs" dxfId="749" priority="1240" operator="equal">
      <formula>"BONDERMAN 5"</formula>
    </cfRule>
    <cfRule type="cellIs" dxfId="748" priority="1241" operator="equal">
      <formula>"BONDERMAN 4"</formula>
    </cfRule>
    <cfRule type="cellIs" dxfId="747" priority="1242" operator="equal">
      <formula>"BONDERMAN 3"</formula>
    </cfRule>
    <cfRule type="cellIs" dxfId="746" priority="1243" operator="equal">
      <formula>"BONDERMAN 2"</formula>
    </cfRule>
    <cfRule type="cellIs" dxfId="745" priority="1244" operator="equal">
      <formula>"WPT"</formula>
    </cfRule>
    <cfRule type="cellIs" dxfId="744" priority="1245" operator="equal">
      <formula>"RUFFORD"</formula>
    </cfRule>
    <cfRule type="cellIs" dxfId="743" priority="1246" operator="equal">
      <formula>"WWF"</formula>
    </cfRule>
    <cfRule type="cellIs" dxfId="742" priority="1247" operator="equal">
      <formula>"BONDERMAN 1"</formula>
    </cfRule>
    <cfRule type="cellIs" dxfId="741" priority="1248" operator="equal">
      <formula>"BORNFREE"</formula>
    </cfRule>
  </conditionalFormatting>
  <conditionalFormatting sqref="G99">
    <cfRule type="cellIs" dxfId="740" priority="1223" operator="equal">
      <formula>"USFWS EAGLE2"</formula>
    </cfRule>
    <cfRule type="cellIs" dxfId="739" priority="1224" operator="equal">
      <formula>"USFWS EAGLE1"</formula>
    </cfRule>
    <cfRule type="cellIs" dxfId="738" priority="1225" operator="equal">
      <formula>"RUFFORD 2"</formula>
    </cfRule>
    <cfRule type="cellIs" dxfId="737" priority="1226" operator="equal">
      <formula>"PPI"</formula>
    </cfRule>
    <cfRule type="cellIs" dxfId="736" priority="1227" operator="equal">
      <formula>"BONDERMAN 5"</formula>
    </cfRule>
    <cfRule type="cellIs" dxfId="735" priority="1228" operator="equal">
      <formula>"BONDERMAN 4"</formula>
    </cfRule>
    <cfRule type="cellIs" dxfId="734" priority="1229" operator="equal">
      <formula>"BONDERMAN 3"</formula>
    </cfRule>
    <cfRule type="cellIs" dxfId="733" priority="1230" operator="equal">
      <formula>"BONDERMAN 2"</formula>
    </cfRule>
    <cfRule type="cellIs" dxfId="732" priority="1231" operator="equal">
      <formula>"WPT"</formula>
    </cfRule>
    <cfRule type="cellIs" dxfId="731" priority="1232" operator="equal">
      <formula>"RUFFORD"</formula>
    </cfRule>
    <cfRule type="cellIs" dxfId="730" priority="1233" operator="equal">
      <formula>"WWF"</formula>
    </cfRule>
    <cfRule type="cellIs" dxfId="729" priority="1234" operator="equal">
      <formula>"BONDERMAN 1"</formula>
    </cfRule>
    <cfRule type="cellIs" dxfId="728" priority="1235" operator="equal">
      <formula>"BORNFREE"</formula>
    </cfRule>
  </conditionalFormatting>
  <conditionalFormatting sqref="G100">
    <cfRule type="cellIs" dxfId="727" priority="1210" operator="equal">
      <formula>"USFWS EAGLE2"</formula>
    </cfRule>
    <cfRule type="cellIs" dxfId="726" priority="1211" operator="equal">
      <formula>"USFWS EAGLE1"</formula>
    </cfRule>
    <cfRule type="cellIs" dxfId="725" priority="1212" operator="equal">
      <formula>"RUFFORD 2"</formula>
    </cfRule>
    <cfRule type="cellIs" dxfId="724" priority="1213" operator="equal">
      <formula>"PPI"</formula>
    </cfRule>
    <cfRule type="cellIs" dxfId="723" priority="1214" operator="equal">
      <formula>"BONDERMAN 5"</formula>
    </cfRule>
    <cfRule type="cellIs" dxfId="722" priority="1215" operator="equal">
      <formula>"BONDERMAN 4"</formula>
    </cfRule>
    <cfRule type="cellIs" dxfId="721" priority="1216" operator="equal">
      <formula>"BONDERMAN 3"</formula>
    </cfRule>
    <cfRule type="cellIs" dxfId="720" priority="1217" operator="equal">
      <formula>"BONDERMAN 2"</formula>
    </cfRule>
    <cfRule type="cellIs" dxfId="719" priority="1218" operator="equal">
      <formula>"WPT"</formula>
    </cfRule>
    <cfRule type="cellIs" dxfId="718" priority="1219" operator="equal">
      <formula>"RUFFORD"</formula>
    </cfRule>
    <cfRule type="cellIs" dxfId="717" priority="1220" operator="equal">
      <formula>"WWF"</formula>
    </cfRule>
    <cfRule type="cellIs" dxfId="716" priority="1221" operator="equal">
      <formula>"BONDERMAN 1"</formula>
    </cfRule>
    <cfRule type="cellIs" dxfId="715" priority="1222" operator="equal">
      <formula>"BORNFREE"</formula>
    </cfRule>
  </conditionalFormatting>
  <conditionalFormatting sqref="G101">
    <cfRule type="cellIs" dxfId="714" priority="1197" operator="equal">
      <formula>"USFWS EAGLE2"</formula>
    </cfRule>
    <cfRule type="cellIs" dxfId="713" priority="1198" operator="equal">
      <formula>"USFWS EAGLE1"</formula>
    </cfRule>
    <cfRule type="cellIs" dxfId="712" priority="1199" operator="equal">
      <formula>"RUFFORD 2"</formula>
    </cfRule>
    <cfRule type="cellIs" dxfId="711" priority="1200" operator="equal">
      <formula>"PPI"</formula>
    </cfRule>
    <cfRule type="cellIs" dxfId="710" priority="1201" operator="equal">
      <formula>"BONDERMAN 5"</formula>
    </cfRule>
    <cfRule type="cellIs" dxfId="709" priority="1202" operator="equal">
      <formula>"BONDERMAN 4"</formula>
    </cfRule>
    <cfRule type="cellIs" dxfId="708" priority="1203" operator="equal">
      <formula>"BONDERMAN 3"</formula>
    </cfRule>
    <cfRule type="cellIs" dxfId="707" priority="1204" operator="equal">
      <formula>"BONDERMAN 2"</formula>
    </cfRule>
    <cfRule type="cellIs" dxfId="706" priority="1205" operator="equal">
      <formula>"WPT"</formula>
    </cfRule>
    <cfRule type="cellIs" dxfId="705" priority="1206" operator="equal">
      <formula>"RUFFORD"</formula>
    </cfRule>
    <cfRule type="cellIs" dxfId="704" priority="1207" operator="equal">
      <formula>"WWF"</formula>
    </cfRule>
    <cfRule type="cellIs" dxfId="703" priority="1208" operator="equal">
      <formula>"BONDERMAN 1"</formula>
    </cfRule>
    <cfRule type="cellIs" dxfId="702" priority="1209" operator="equal">
      <formula>"BORNFREE"</formula>
    </cfRule>
  </conditionalFormatting>
  <conditionalFormatting sqref="G102">
    <cfRule type="cellIs" dxfId="701" priority="1184" operator="equal">
      <formula>"USFWS EAGLE2"</formula>
    </cfRule>
    <cfRule type="cellIs" dxfId="700" priority="1185" operator="equal">
      <formula>"USFWS EAGLE1"</formula>
    </cfRule>
    <cfRule type="cellIs" dxfId="699" priority="1186" operator="equal">
      <formula>"RUFFORD 2"</formula>
    </cfRule>
    <cfRule type="cellIs" dxfId="698" priority="1187" operator="equal">
      <formula>"PPI"</formula>
    </cfRule>
    <cfRule type="cellIs" dxfId="697" priority="1188" operator="equal">
      <formula>"BONDERMAN 5"</formula>
    </cfRule>
    <cfRule type="cellIs" dxfId="696" priority="1189" operator="equal">
      <formula>"BONDERMAN 4"</formula>
    </cfRule>
    <cfRule type="cellIs" dxfId="695" priority="1190" operator="equal">
      <formula>"BONDERMAN 3"</formula>
    </cfRule>
    <cfRule type="cellIs" dxfId="694" priority="1191" operator="equal">
      <formula>"BONDERMAN 2"</formula>
    </cfRule>
    <cfRule type="cellIs" dxfId="693" priority="1192" operator="equal">
      <formula>"WPT"</formula>
    </cfRule>
    <cfRule type="cellIs" dxfId="692" priority="1193" operator="equal">
      <formula>"RUFFORD"</formula>
    </cfRule>
    <cfRule type="cellIs" dxfId="691" priority="1194" operator="equal">
      <formula>"WWF"</formula>
    </cfRule>
    <cfRule type="cellIs" dxfId="690" priority="1195" operator="equal">
      <formula>"BONDERMAN 1"</formula>
    </cfRule>
    <cfRule type="cellIs" dxfId="689" priority="1196" operator="equal">
      <formula>"BORNFREE"</formula>
    </cfRule>
  </conditionalFormatting>
  <conditionalFormatting sqref="G103">
    <cfRule type="cellIs" dxfId="688" priority="1171" operator="equal">
      <formula>"USFWS EAGLE2"</formula>
    </cfRule>
    <cfRule type="cellIs" dxfId="687" priority="1172" operator="equal">
      <formula>"USFWS EAGLE1"</formula>
    </cfRule>
    <cfRule type="cellIs" dxfId="686" priority="1173" operator="equal">
      <formula>"RUFFORD 2"</formula>
    </cfRule>
    <cfRule type="cellIs" dxfId="685" priority="1174" operator="equal">
      <formula>"PPI"</formula>
    </cfRule>
    <cfRule type="cellIs" dxfId="684" priority="1175" operator="equal">
      <formula>"BONDERMAN 5"</formula>
    </cfRule>
    <cfRule type="cellIs" dxfId="683" priority="1176" operator="equal">
      <formula>"BONDERMAN 4"</formula>
    </cfRule>
    <cfRule type="cellIs" dxfId="682" priority="1177" operator="equal">
      <formula>"BONDERMAN 3"</formula>
    </cfRule>
    <cfRule type="cellIs" dxfId="681" priority="1178" operator="equal">
      <formula>"BONDERMAN 2"</formula>
    </cfRule>
    <cfRule type="cellIs" dxfId="680" priority="1179" operator="equal">
      <formula>"WPT"</formula>
    </cfRule>
    <cfRule type="cellIs" dxfId="679" priority="1180" operator="equal">
      <formula>"RUFFORD"</formula>
    </cfRule>
    <cfRule type="cellIs" dxfId="678" priority="1181" operator="equal">
      <formula>"WWF"</formula>
    </cfRule>
    <cfRule type="cellIs" dxfId="677" priority="1182" operator="equal">
      <formula>"BONDERMAN 1"</formula>
    </cfRule>
    <cfRule type="cellIs" dxfId="676" priority="1183" operator="equal">
      <formula>"BORNFREE"</formula>
    </cfRule>
  </conditionalFormatting>
  <conditionalFormatting sqref="G104">
    <cfRule type="cellIs" dxfId="675" priority="1145" operator="equal">
      <formula>"USFWS EAGLE2"</formula>
    </cfRule>
    <cfRule type="cellIs" dxfId="674" priority="1146" operator="equal">
      <formula>"USFWS EAGLE1"</formula>
    </cfRule>
    <cfRule type="cellIs" dxfId="673" priority="1147" operator="equal">
      <formula>"RUFFORD 2"</formula>
    </cfRule>
    <cfRule type="cellIs" dxfId="672" priority="1148" operator="equal">
      <formula>"PPI"</formula>
    </cfRule>
    <cfRule type="cellIs" dxfId="671" priority="1149" operator="equal">
      <formula>"BONDERMAN 5"</formula>
    </cfRule>
    <cfRule type="cellIs" dxfId="670" priority="1150" operator="equal">
      <formula>"BONDERMAN 4"</formula>
    </cfRule>
    <cfRule type="cellIs" dxfId="669" priority="1151" operator="equal">
      <formula>"BONDERMAN 3"</formula>
    </cfRule>
    <cfRule type="cellIs" dxfId="668" priority="1152" operator="equal">
      <formula>"BONDERMAN 2"</formula>
    </cfRule>
    <cfRule type="cellIs" dxfId="667" priority="1153" operator="equal">
      <formula>"WPT"</formula>
    </cfRule>
    <cfRule type="cellIs" dxfId="666" priority="1154" operator="equal">
      <formula>"RUFFORD"</formula>
    </cfRule>
    <cfRule type="cellIs" dxfId="665" priority="1155" operator="equal">
      <formula>"WWF"</formula>
    </cfRule>
    <cfRule type="cellIs" dxfId="664" priority="1156" operator="equal">
      <formula>"BONDERMAN 1"</formula>
    </cfRule>
    <cfRule type="cellIs" dxfId="663" priority="1157" operator="equal">
      <formula>"BORNFREE"</formula>
    </cfRule>
  </conditionalFormatting>
  <conditionalFormatting sqref="G105">
    <cfRule type="cellIs" dxfId="662" priority="1119" operator="equal">
      <formula>"USFWS EAGLE2"</formula>
    </cfRule>
    <cfRule type="cellIs" dxfId="661" priority="1120" operator="equal">
      <formula>"USFWS EAGLE1"</formula>
    </cfRule>
    <cfRule type="cellIs" dxfId="660" priority="1121" operator="equal">
      <formula>"RUFFORD 2"</formula>
    </cfRule>
    <cfRule type="cellIs" dxfId="659" priority="1122" operator="equal">
      <formula>"PPI"</formula>
    </cfRule>
    <cfRule type="cellIs" dxfId="658" priority="1123" operator="equal">
      <formula>"BONDERMAN 5"</formula>
    </cfRule>
    <cfRule type="cellIs" dxfId="657" priority="1124" operator="equal">
      <formula>"BONDERMAN 4"</formula>
    </cfRule>
    <cfRule type="cellIs" dxfId="656" priority="1125" operator="equal">
      <formula>"BONDERMAN 3"</formula>
    </cfRule>
    <cfRule type="cellIs" dxfId="655" priority="1126" operator="equal">
      <formula>"BONDERMAN 2"</formula>
    </cfRule>
    <cfRule type="cellIs" dxfId="654" priority="1127" operator="equal">
      <formula>"WPT"</formula>
    </cfRule>
    <cfRule type="cellIs" dxfId="653" priority="1128" operator="equal">
      <formula>"RUFFORD"</formula>
    </cfRule>
    <cfRule type="cellIs" dxfId="652" priority="1129" operator="equal">
      <formula>"WWF"</formula>
    </cfRule>
    <cfRule type="cellIs" dxfId="651" priority="1130" operator="equal">
      <formula>"BONDERMAN 1"</formula>
    </cfRule>
    <cfRule type="cellIs" dxfId="650" priority="1131" operator="equal">
      <formula>"BORNFREE"</formula>
    </cfRule>
  </conditionalFormatting>
  <conditionalFormatting sqref="G106">
    <cfRule type="cellIs" dxfId="649" priority="1106" operator="equal">
      <formula>"USFWS EAGLE2"</formula>
    </cfRule>
    <cfRule type="cellIs" dxfId="648" priority="1107" operator="equal">
      <formula>"USFWS EAGLE1"</formula>
    </cfRule>
    <cfRule type="cellIs" dxfId="647" priority="1108" operator="equal">
      <formula>"RUFFORD 2"</formula>
    </cfRule>
    <cfRule type="cellIs" dxfId="646" priority="1109" operator="equal">
      <formula>"PPI"</formula>
    </cfRule>
    <cfRule type="cellIs" dxfId="645" priority="1110" operator="equal">
      <formula>"BONDERMAN 5"</formula>
    </cfRule>
    <cfRule type="cellIs" dxfId="644" priority="1111" operator="equal">
      <formula>"BONDERMAN 4"</formula>
    </cfRule>
    <cfRule type="cellIs" dxfId="643" priority="1112" operator="equal">
      <formula>"BONDERMAN 3"</formula>
    </cfRule>
    <cfRule type="cellIs" dxfId="642" priority="1113" operator="equal">
      <formula>"BONDERMAN 2"</formula>
    </cfRule>
    <cfRule type="cellIs" dxfId="641" priority="1114" operator="equal">
      <formula>"WPT"</formula>
    </cfRule>
    <cfRule type="cellIs" dxfId="640" priority="1115" operator="equal">
      <formula>"RUFFORD"</formula>
    </cfRule>
    <cfRule type="cellIs" dxfId="639" priority="1116" operator="equal">
      <formula>"WWF"</formula>
    </cfRule>
    <cfRule type="cellIs" dxfId="638" priority="1117" operator="equal">
      <formula>"BONDERMAN 1"</formula>
    </cfRule>
    <cfRule type="cellIs" dxfId="637" priority="1118" operator="equal">
      <formula>"BORNFREE"</formula>
    </cfRule>
  </conditionalFormatting>
  <conditionalFormatting sqref="G115">
    <cfRule type="cellIs" dxfId="636" priority="1093" operator="equal">
      <formula>"USFWS EAGLE2"</formula>
    </cfRule>
    <cfRule type="cellIs" dxfId="635" priority="1094" operator="equal">
      <formula>"USFWS EAGLE1"</formula>
    </cfRule>
    <cfRule type="cellIs" dxfId="634" priority="1095" operator="equal">
      <formula>"RUFFORD 2"</formula>
    </cfRule>
    <cfRule type="cellIs" dxfId="633" priority="1096" operator="equal">
      <formula>"PPI"</formula>
    </cfRule>
    <cfRule type="cellIs" dxfId="632" priority="1097" operator="equal">
      <formula>"BONDERMAN 5"</formula>
    </cfRule>
    <cfRule type="cellIs" dxfId="631" priority="1098" operator="equal">
      <formula>"BONDERMAN 4"</formula>
    </cfRule>
    <cfRule type="cellIs" dxfId="630" priority="1099" operator="equal">
      <formula>"BONDERMAN 3"</formula>
    </cfRule>
    <cfRule type="cellIs" dxfId="629" priority="1100" operator="equal">
      <formula>"BONDERMAN 2"</formula>
    </cfRule>
    <cfRule type="cellIs" dxfId="628" priority="1101" operator="equal">
      <formula>"WPT"</formula>
    </cfRule>
    <cfRule type="cellIs" dxfId="627" priority="1102" operator="equal">
      <formula>"RUFFORD"</formula>
    </cfRule>
    <cfRule type="cellIs" dxfId="626" priority="1103" operator="equal">
      <formula>"WWF"</formula>
    </cfRule>
    <cfRule type="cellIs" dxfId="625" priority="1104" operator="equal">
      <formula>"BONDERMAN 1"</formula>
    </cfRule>
    <cfRule type="cellIs" dxfId="624" priority="1105" operator="equal">
      <formula>"BORNFREE"</formula>
    </cfRule>
  </conditionalFormatting>
  <conditionalFormatting sqref="G116">
    <cfRule type="cellIs" dxfId="623" priority="1080" operator="equal">
      <formula>"USFWS EAGLE2"</formula>
    </cfRule>
    <cfRule type="cellIs" dxfId="622" priority="1081" operator="equal">
      <formula>"USFWS EAGLE1"</formula>
    </cfRule>
    <cfRule type="cellIs" dxfId="621" priority="1082" operator="equal">
      <formula>"RUFFORD 2"</formula>
    </cfRule>
    <cfRule type="cellIs" dxfId="620" priority="1083" operator="equal">
      <formula>"PPI"</formula>
    </cfRule>
    <cfRule type="cellIs" dxfId="619" priority="1084" operator="equal">
      <formula>"BONDERMAN 5"</formula>
    </cfRule>
    <cfRule type="cellIs" dxfId="618" priority="1085" operator="equal">
      <formula>"BONDERMAN 4"</formula>
    </cfRule>
    <cfRule type="cellIs" dxfId="617" priority="1086" operator="equal">
      <formula>"BONDERMAN 3"</formula>
    </cfRule>
    <cfRule type="cellIs" dxfId="616" priority="1087" operator="equal">
      <formula>"BONDERMAN 2"</formula>
    </cfRule>
    <cfRule type="cellIs" dxfId="615" priority="1088" operator="equal">
      <formula>"WPT"</formula>
    </cfRule>
    <cfRule type="cellIs" dxfId="614" priority="1089" operator="equal">
      <formula>"RUFFORD"</formula>
    </cfRule>
    <cfRule type="cellIs" dxfId="613" priority="1090" operator="equal">
      <formula>"WWF"</formula>
    </cfRule>
    <cfRule type="cellIs" dxfId="612" priority="1091" operator="equal">
      <formula>"BONDERMAN 1"</formula>
    </cfRule>
    <cfRule type="cellIs" dxfId="611" priority="1092" operator="equal">
      <formula>"BORNFREE"</formula>
    </cfRule>
  </conditionalFormatting>
  <conditionalFormatting sqref="G117">
    <cfRule type="cellIs" dxfId="610" priority="1067" operator="equal">
      <formula>"USFWS EAGLE2"</formula>
    </cfRule>
    <cfRule type="cellIs" dxfId="609" priority="1068" operator="equal">
      <formula>"USFWS EAGLE1"</formula>
    </cfRule>
    <cfRule type="cellIs" dxfId="608" priority="1069" operator="equal">
      <formula>"RUFFORD 2"</formula>
    </cfRule>
    <cfRule type="cellIs" dxfId="607" priority="1070" operator="equal">
      <formula>"PPI"</formula>
    </cfRule>
    <cfRule type="cellIs" dxfId="606" priority="1071" operator="equal">
      <formula>"BONDERMAN 5"</formula>
    </cfRule>
    <cfRule type="cellIs" dxfId="605" priority="1072" operator="equal">
      <formula>"BONDERMAN 4"</formula>
    </cfRule>
    <cfRule type="cellIs" dxfId="604" priority="1073" operator="equal">
      <formula>"BONDERMAN 3"</formula>
    </cfRule>
    <cfRule type="cellIs" dxfId="603" priority="1074" operator="equal">
      <formula>"BONDERMAN 2"</formula>
    </cfRule>
    <cfRule type="cellIs" dxfId="602" priority="1075" operator="equal">
      <formula>"WPT"</formula>
    </cfRule>
    <cfRule type="cellIs" dxfId="601" priority="1076" operator="equal">
      <formula>"RUFFORD"</formula>
    </cfRule>
    <cfRule type="cellIs" dxfId="600" priority="1077" operator="equal">
      <formula>"WWF"</formula>
    </cfRule>
    <cfRule type="cellIs" dxfId="599" priority="1078" operator="equal">
      <formula>"BONDERMAN 1"</formula>
    </cfRule>
    <cfRule type="cellIs" dxfId="598" priority="1079" operator="equal">
      <formula>"BORNFREE"</formula>
    </cfRule>
  </conditionalFormatting>
  <conditionalFormatting sqref="G118">
    <cfRule type="cellIs" dxfId="597" priority="1054" operator="equal">
      <formula>"USFWS EAGLE2"</formula>
    </cfRule>
    <cfRule type="cellIs" dxfId="596" priority="1055" operator="equal">
      <formula>"USFWS EAGLE1"</formula>
    </cfRule>
    <cfRule type="cellIs" dxfId="595" priority="1056" operator="equal">
      <formula>"RUFFORD 2"</formula>
    </cfRule>
    <cfRule type="cellIs" dxfId="594" priority="1057" operator="equal">
      <formula>"PPI"</formula>
    </cfRule>
    <cfRule type="cellIs" dxfId="593" priority="1058" operator="equal">
      <formula>"BONDERMAN 5"</formula>
    </cfRule>
    <cfRule type="cellIs" dxfId="592" priority="1059" operator="equal">
      <formula>"BONDERMAN 4"</formula>
    </cfRule>
    <cfRule type="cellIs" dxfId="591" priority="1060" operator="equal">
      <formula>"BONDERMAN 3"</formula>
    </cfRule>
    <cfRule type="cellIs" dxfId="590" priority="1061" operator="equal">
      <formula>"BONDERMAN 2"</formula>
    </cfRule>
    <cfRule type="cellIs" dxfId="589" priority="1062" operator="equal">
      <formula>"WPT"</formula>
    </cfRule>
    <cfRule type="cellIs" dxfId="588" priority="1063" operator="equal">
      <formula>"RUFFORD"</formula>
    </cfRule>
    <cfRule type="cellIs" dxfId="587" priority="1064" operator="equal">
      <formula>"WWF"</formula>
    </cfRule>
    <cfRule type="cellIs" dxfId="586" priority="1065" operator="equal">
      <formula>"BONDERMAN 1"</formula>
    </cfRule>
    <cfRule type="cellIs" dxfId="585" priority="1066" operator="equal">
      <formula>"BORNFREE"</formula>
    </cfRule>
  </conditionalFormatting>
  <conditionalFormatting sqref="G119">
    <cfRule type="cellIs" dxfId="584" priority="1041" operator="equal">
      <formula>"USFWS EAGLE2"</formula>
    </cfRule>
    <cfRule type="cellIs" dxfId="583" priority="1042" operator="equal">
      <formula>"USFWS EAGLE1"</formula>
    </cfRule>
    <cfRule type="cellIs" dxfId="582" priority="1043" operator="equal">
      <formula>"RUFFORD 2"</formula>
    </cfRule>
    <cfRule type="cellIs" dxfId="581" priority="1044" operator="equal">
      <formula>"PPI"</formula>
    </cfRule>
    <cfRule type="cellIs" dxfId="580" priority="1045" operator="equal">
      <formula>"BONDERMAN 5"</formula>
    </cfRule>
    <cfRule type="cellIs" dxfId="579" priority="1046" operator="equal">
      <formula>"BONDERMAN 4"</formula>
    </cfRule>
    <cfRule type="cellIs" dxfId="578" priority="1047" operator="equal">
      <formula>"BONDERMAN 3"</formula>
    </cfRule>
    <cfRule type="cellIs" dxfId="577" priority="1048" operator="equal">
      <formula>"BONDERMAN 2"</formula>
    </cfRule>
    <cfRule type="cellIs" dxfId="576" priority="1049" operator="equal">
      <formula>"WPT"</formula>
    </cfRule>
    <cfRule type="cellIs" dxfId="575" priority="1050" operator="equal">
      <formula>"RUFFORD"</formula>
    </cfRule>
    <cfRule type="cellIs" dxfId="574" priority="1051" operator="equal">
      <formula>"WWF"</formula>
    </cfRule>
    <cfRule type="cellIs" dxfId="573" priority="1052" operator="equal">
      <formula>"BONDERMAN 1"</formula>
    </cfRule>
    <cfRule type="cellIs" dxfId="572" priority="1053" operator="equal">
      <formula>"BORNFREE"</formula>
    </cfRule>
  </conditionalFormatting>
  <conditionalFormatting sqref="G75">
    <cfRule type="cellIs" dxfId="571" priority="976" operator="equal">
      <formula>"USFWS EAGLE2"</formula>
    </cfRule>
    <cfRule type="cellIs" dxfId="570" priority="977" operator="equal">
      <formula>"USFWS EAGLE1"</formula>
    </cfRule>
    <cfRule type="cellIs" dxfId="569" priority="978" operator="equal">
      <formula>"RUFFORD 2"</formula>
    </cfRule>
    <cfRule type="cellIs" dxfId="568" priority="979" operator="equal">
      <formula>"PPI"</formula>
    </cfRule>
    <cfRule type="cellIs" dxfId="567" priority="980" operator="equal">
      <formula>"BONDERMAN 5"</formula>
    </cfRule>
    <cfRule type="cellIs" dxfId="566" priority="981" operator="equal">
      <formula>"BONDERMAN 4"</formula>
    </cfRule>
    <cfRule type="cellIs" dxfId="565" priority="982" operator="equal">
      <formula>"BONDERMAN 3"</formula>
    </cfRule>
    <cfRule type="cellIs" dxfId="564" priority="983" operator="equal">
      <formula>"BONDERMAN 2"</formula>
    </cfRule>
    <cfRule type="cellIs" dxfId="563" priority="984" operator="equal">
      <formula>"WPT"</formula>
    </cfRule>
    <cfRule type="cellIs" dxfId="562" priority="985" operator="equal">
      <formula>"RUFFORD"</formula>
    </cfRule>
    <cfRule type="cellIs" dxfId="561" priority="986" operator="equal">
      <formula>"WWF"</formula>
    </cfRule>
    <cfRule type="cellIs" dxfId="560" priority="987" operator="equal">
      <formula>"BONDERMAN 1"</formula>
    </cfRule>
    <cfRule type="cellIs" dxfId="559" priority="988" operator="equal">
      <formula>"BORNFREE"</formula>
    </cfRule>
  </conditionalFormatting>
  <conditionalFormatting sqref="G74">
    <cfRule type="cellIs" dxfId="558" priority="989" operator="equal">
      <formula>"USFWS EAGLE2"</formula>
    </cfRule>
    <cfRule type="cellIs" dxfId="557" priority="990" operator="equal">
      <formula>"USFWS EAGLE1"</formula>
    </cfRule>
    <cfRule type="cellIs" dxfId="556" priority="991" operator="equal">
      <formula>"RUFFORD 2"</formula>
    </cfRule>
    <cfRule type="cellIs" dxfId="555" priority="992" operator="equal">
      <formula>"PPI"</formula>
    </cfRule>
    <cfRule type="cellIs" dxfId="554" priority="993" operator="equal">
      <formula>"BONDERMAN 5"</formula>
    </cfRule>
    <cfRule type="cellIs" dxfId="553" priority="994" operator="equal">
      <formula>"BONDERMAN 4"</formula>
    </cfRule>
    <cfRule type="cellIs" dxfId="552" priority="995" operator="equal">
      <formula>"BONDERMAN 3"</formula>
    </cfRule>
    <cfRule type="cellIs" dxfId="551" priority="996" operator="equal">
      <formula>"BONDERMAN 2"</formula>
    </cfRule>
    <cfRule type="cellIs" dxfId="550" priority="997" operator="equal">
      <formula>"WPT"</formula>
    </cfRule>
    <cfRule type="cellIs" dxfId="549" priority="998" operator="equal">
      <formula>"RUFFORD"</formula>
    </cfRule>
    <cfRule type="cellIs" dxfId="548" priority="999" operator="equal">
      <formula>"WWF"</formula>
    </cfRule>
    <cfRule type="cellIs" dxfId="547" priority="1000" operator="equal">
      <formula>"BONDERMAN 1"</formula>
    </cfRule>
    <cfRule type="cellIs" dxfId="546" priority="1001" operator="equal">
      <formula>"BORNFREE"</formula>
    </cfRule>
  </conditionalFormatting>
  <conditionalFormatting sqref="G76">
    <cfRule type="cellIs" dxfId="545" priority="963" operator="equal">
      <formula>"USFWS EAGLE2"</formula>
    </cfRule>
    <cfRule type="cellIs" dxfId="544" priority="964" operator="equal">
      <formula>"USFWS EAGLE1"</formula>
    </cfRule>
    <cfRule type="cellIs" dxfId="543" priority="965" operator="equal">
      <formula>"RUFFORD 2"</formula>
    </cfRule>
    <cfRule type="cellIs" dxfId="542" priority="966" operator="equal">
      <formula>"PPI"</formula>
    </cfRule>
    <cfRule type="cellIs" dxfId="541" priority="967" operator="equal">
      <formula>"BONDERMAN 5"</formula>
    </cfRule>
    <cfRule type="cellIs" dxfId="540" priority="968" operator="equal">
      <formula>"BONDERMAN 4"</formula>
    </cfRule>
    <cfRule type="cellIs" dxfId="539" priority="969" operator="equal">
      <formula>"BONDERMAN 3"</formula>
    </cfRule>
    <cfRule type="cellIs" dxfId="538" priority="970" operator="equal">
      <formula>"BONDERMAN 2"</formula>
    </cfRule>
    <cfRule type="cellIs" dxfId="537" priority="971" operator="equal">
      <formula>"WPT"</formula>
    </cfRule>
    <cfRule type="cellIs" dxfId="536" priority="972" operator="equal">
      <formula>"RUFFORD"</formula>
    </cfRule>
    <cfRule type="cellIs" dxfId="535" priority="973" operator="equal">
      <formula>"WWF"</formula>
    </cfRule>
    <cfRule type="cellIs" dxfId="534" priority="974" operator="equal">
      <formula>"BONDERMAN 1"</formula>
    </cfRule>
    <cfRule type="cellIs" dxfId="533" priority="975" operator="equal">
      <formula>"BORNFREE"</formula>
    </cfRule>
  </conditionalFormatting>
  <conditionalFormatting sqref="G78">
    <cfRule type="cellIs" dxfId="532" priority="937" operator="equal">
      <formula>"USFWS EAGLE2"</formula>
    </cfRule>
    <cfRule type="cellIs" dxfId="531" priority="938" operator="equal">
      <formula>"USFWS EAGLE1"</formula>
    </cfRule>
    <cfRule type="cellIs" dxfId="530" priority="939" operator="equal">
      <formula>"RUFFORD 2"</formula>
    </cfRule>
    <cfRule type="cellIs" dxfId="529" priority="940" operator="equal">
      <formula>"PPI"</formula>
    </cfRule>
    <cfRule type="cellIs" dxfId="528" priority="941" operator="equal">
      <formula>"BONDERMAN 5"</formula>
    </cfRule>
    <cfRule type="cellIs" dxfId="527" priority="942" operator="equal">
      <formula>"BONDERMAN 4"</formula>
    </cfRule>
    <cfRule type="cellIs" dxfId="526" priority="943" operator="equal">
      <formula>"BONDERMAN 3"</formula>
    </cfRule>
    <cfRule type="cellIs" dxfId="525" priority="944" operator="equal">
      <formula>"BONDERMAN 2"</formula>
    </cfRule>
    <cfRule type="cellIs" dxfId="524" priority="945" operator="equal">
      <formula>"WPT"</formula>
    </cfRule>
    <cfRule type="cellIs" dxfId="523" priority="946" operator="equal">
      <formula>"RUFFORD"</formula>
    </cfRule>
    <cfRule type="cellIs" dxfId="522" priority="947" operator="equal">
      <formula>"WWF"</formula>
    </cfRule>
    <cfRule type="cellIs" dxfId="521" priority="948" operator="equal">
      <formula>"BONDERMAN 1"</formula>
    </cfRule>
    <cfRule type="cellIs" dxfId="520" priority="949" operator="equal">
      <formula>"BORNFREE"</formula>
    </cfRule>
  </conditionalFormatting>
  <conditionalFormatting sqref="G95">
    <cfRule type="cellIs" dxfId="519" priority="898" operator="equal">
      <formula>"USFWS EAGLE2"</formula>
    </cfRule>
    <cfRule type="cellIs" dxfId="518" priority="899" operator="equal">
      <formula>"USFWS EAGLE1"</formula>
    </cfRule>
    <cfRule type="cellIs" dxfId="517" priority="900" operator="equal">
      <formula>"RUFFORD 2"</formula>
    </cfRule>
    <cfRule type="cellIs" dxfId="516" priority="901" operator="equal">
      <formula>"PPI"</formula>
    </cfRule>
    <cfRule type="cellIs" dxfId="515" priority="902" operator="equal">
      <formula>"BONDERMAN 5"</formula>
    </cfRule>
    <cfRule type="cellIs" dxfId="514" priority="903" operator="equal">
      <formula>"BONDERMAN 4"</formula>
    </cfRule>
    <cfRule type="cellIs" dxfId="513" priority="904" operator="equal">
      <formula>"BONDERMAN 3"</formula>
    </cfRule>
    <cfRule type="cellIs" dxfId="512" priority="905" operator="equal">
      <formula>"BONDERMAN 2"</formula>
    </cfRule>
    <cfRule type="cellIs" dxfId="511" priority="906" operator="equal">
      <formula>"WPT"</formula>
    </cfRule>
    <cfRule type="cellIs" dxfId="510" priority="907" operator="equal">
      <formula>"RUFFORD"</formula>
    </cfRule>
    <cfRule type="cellIs" dxfId="509" priority="908" operator="equal">
      <formula>"WWF"</formula>
    </cfRule>
    <cfRule type="cellIs" dxfId="508" priority="909" operator="equal">
      <formula>"BONDERMAN 1"</formula>
    </cfRule>
    <cfRule type="cellIs" dxfId="507" priority="910" operator="equal">
      <formula>"BORNFREE"</formula>
    </cfRule>
  </conditionalFormatting>
  <conditionalFormatting sqref="G96">
    <cfRule type="cellIs" dxfId="506" priority="885" operator="equal">
      <formula>"USFWS EAGLE2"</formula>
    </cfRule>
    <cfRule type="cellIs" dxfId="505" priority="886" operator="equal">
      <formula>"USFWS EAGLE1"</formula>
    </cfRule>
    <cfRule type="cellIs" dxfId="504" priority="887" operator="equal">
      <formula>"RUFFORD 2"</formula>
    </cfRule>
    <cfRule type="cellIs" dxfId="503" priority="888" operator="equal">
      <formula>"PPI"</formula>
    </cfRule>
    <cfRule type="cellIs" dxfId="502" priority="889" operator="equal">
      <formula>"BONDERMAN 5"</formula>
    </cfRule>
    <cfRule type="cellIs" dxfId="501" priority="890" operator="equal">
      <formula>"BONDERMAN 4"</formula>
    </cfRule>
    <cfRule type="cellIs" dxfId="500" priority="891" operator="equal">
      <formula>"BONDERMAN 3"</formula>
    </cfRule>
    <cfRule type="cellIs" dxfId="499" priority="892" operator="equal">
      <formula>"BONDERMAN 2"</formula>
    </cfRule>
    <cfRule type="cellIs" dxfId="498" priority="893" operator="equal">
      <formula>"WPT"</formula>
    </cfRule>
    <cfRule type="cellIs" dxfId="497" priority="894" operator="equal">
      <formula>"RUFFORD"</formula>
    </cfRule>
    <cfRule type="cellIs" dxfId="496" priority="895" operator="equal">
      <formula>"WWF"</formula>
    </cfRule>
    <cfRule type="cellIs" dxfId="495" priority="896" operator="equal">
      <formula>"BONDERMAN 1"</formula>
    </cfRule>
    <cfRule type="cellIs" dxfId="494" priority="897" operator="equal">
      <formula>"BORNFREE"</formula>
    </cfRule>
  </conditionalFormatting>
  <conditionalFormatting sqref="G97">
    <cfRule type="cellIs" dxfId="493" priority="872" operator="equal">
      <formula>"USFWS EAGLE2"</formula>
    </cfRule>
    <cfRule type="cellIs" dxfId="492" priority="873" operator="equal">
      <formula>"USFWS EAGLE1"</formula>
    </cfRule>
    <cfRule type="cellIs" dxfId="491" priority="874" operator="equal">
      <formula>"RUFFORD 2"</formula>
    </cfRule>
    <cfRule type="cellIs" dxfId="490" priority="875" operator="equal">
      <formula>"PPI"</formula>
    </cfRule>
    <cfRule type="cellIs" dxfId="489" priority="876" operator="equal">
      <formula>"BONDERMAN 5"</formula>
    </cfRule>
    <cfRule type="cellIs" dxfId="488" priority="877" operator="equal">
      <formula>"BONDERMAN 4"</formula>
    </cfRule>
    <cfRule type="cellIs" dxfId="487" priority="878" operator="equal">
      <formula>"BONDERMAN 3"</formula>
    </cfRule>
    <cfRule type="cellIs" dxfId="486" priority="879" operator="equal">
      <formula>"BONDERMAN 2"</formula>
    </cfRule>
    <cfRule type="cellIs" dxfId="485" priority="880" operator="equal">
      <formula>"WPT"</formula>
    </cfRule>
    <cfRule type="cellIs" dxfId="484" priority="881" operator="equal">
      <formula>"RUFFORD"</formula>
    </cfRule>
    <cfRule type="cellIs" dxfId="483" priority="882" operator="equal">
      <formula>"WWF"</formula>
    </cfRule>
    <cfRule type="cellIs" dxfId="482" priority="883" operator="equal">
      <formula>"BONDERMAN 1"</formula>
    </cfRule>
    <cfRule type="cellIs" dxfId="481" priority="884" operator="equal">
      <formula>"BORNFREE"</formula>
    </cfRule>
  </conditionalFormatting>
  <conditionalFormatting sqref="G108">
    <cfRule type="cellIs" dxfId="480" priority="820" operator="equal">
      <formula>"USFWS EAGLE2"</formula>
    </cfRule>
    <cfRule type="cellIs" dxfId="479" priority="821" operator="equal">
      <formula>"USFWS EAGLE1"</formula>
    </cfRule>
    <cfRule type="cellIs" dxfId="478" priority="822" operator="equal">
      <formula>"RUFFORD 2"</formula>
    </cfRule>
    <cfRule type="cellIs" dxfId="477" priority="823" operator="equal">
      <formula>"PPI"</formula>
    </cfRule>
    <cfRule type="cellIs" dxfId="476" priority="824" operator="equal">
      <formula>"BONDERMAN 5"</formula>
    </cfRule>
    <cfRule type="cellIs" dxfId="475" priority="825" operator="equal">
      <formula>"BONDERMAN 4"</formula>
    </cfRule>
    <cfRule type="cellIs" dxfId="474" priority="826" operator="equal">
      <formula>"BONDERMAN 3"</formula>
    </cfRule>
    <cfRule type="cellIs" dxfId="473" priority="827" operator="equal">
      <formula>"BONDERMAN 2"</formula>
    </cfRule>
    <cfRule type="cellIs" dxfId="472" priority="828" operator="equal">
      <formula>"WPT"</formula>
    </cfRule>
    <cfRule type="cellIs" dxfId="471" priority="829" operator="equal">
      <formula>"RUFFORD"</formula>
    </cfRule>
    <cfRule type="cellIs" dxfId="470" priority="830" operator="equal">
      <formula>"WWF"</formula>
    </cfRule>
    <cfRule type="cellIs" dxfId="469" priority="831" operator="equal">
      <formula>"BONDERMAN 1"</formula>
    </cfRule>
    <cfRule type="cellIs" dxfId="468" priority="832" operator="equal">
      <formula>"BORNFREE"</formula>
    </cfRule>
  </conditionalFormatting>
  <conditionalFormatting sqref="G112">
    <cfRule type="cellIs" dxfId="467" priority="768" operator="equal">
      <formula>"USFWS EAGLE2"</formula>
    </cfRule>
    <cfRule type="cellIs" dxfId="466" priority="769" operator="equal">
      <formula>"USFWS EAGLE1"</formula>
    </cfRule>
    <cfRule type="cellIs" dxfId="465" priority="770" operator="equal">
      <formula>"RUFFORD 2"</formula>
    </cfRule>
    <cfRule type="cellIs" dxfId="464" priority="771" operator="equal">
      <formula>"PPI"</formula>
    </cfRule>
    <cfRule type="cellIs" dxfId="463" priority="772" operator="equal">
      <formula>"BONDERMAN 5"</formula>
    </cfRule>
    <cfRule type="cellIs" dxfId="462" priority="773" operator="equal">
      <formula>"BONDERMAN 4"</formula>
    </cfRule>
    <cfRule type="cellIs" dxfId="461" priority="774" operator="equal">
      <formula>"BONDERMAN 3"</formula>
    </cfRule>
    <cfRule type="cellIs" dxfId="460" priority="775" operator="equal">
      <formula>"BONDERMAN 2"</formula>
    </cfRule>
    <cfRule type="cellIs" dxfId="459" priority="776" operator="equal">
      <formula>"WPT"</formula>
    </cfRule>
    <cfRule type="cellIs" dxfId="458" priority="777" operator="equal">
      <formula>"RUFFORD"</formula>
    </cfRule>
    <cfRule type="cellIs" dxfId="457" priority="778" operator="equal">
      <formula>"WWF"</formula>
    </cfRule>
    <cfRule type="cellIs" dxfId="456" priority="779" operator="equal">
      <formula>"BONDERMAN 1"</formula>
    </cfRule>
    <cfRule type="cellIs" dxfId="455" priority="780" operator="equal">
      <formula>"BORNFREE"</formula>
    </cfRule>
  </conditionalFormatting>
  <conditionalFormatting sqref="G113">
    <cfRule type="cellIs" dxfId="454" priority="755" operator="equal">
      <formula>"USFWS EAGLE2"</formula>
    </cfRule>
    <cfRule type="cellIs" dxfId="453" priority="756" operator="equal">
      <formula>"USFWS EAGLE1"</formula>
    </cfRule>
    <cfRule type="cellIs" dxfId="452" priority="757" operator="equal">
      <formula>"RUFFORD 2"</formula>
    </cfRule>
    <cfRule type="cellIs" dxfId="451" priority="758" operator="equal">
      <formula>"PPI"</formula>
    </cfRule>
    <cfRule type="cellIs" dxfId="450" priority="759" operator="equal">
      <formula>"BONDERMAN 5"</formula>
    </cfRule>
    <cfRule type="cellIs" dxfId="449" priority="760" operator="equal">
      <formula>"BONDERMAN 4"</formula>
    </cfRule>
    <cfRule type="cellIs" dxfId="448" priority="761" operator="equal">
      <formula>"BONDERMAN 3"</formula>
    </cfRule>
    <cfRule type="cellIs" dxfId="447" priority="762" operator="equal">
      <formula>"BONDERMAN 2"</formula>
    </cfRule>
    <cfRule type="cellIs" dxfId="446" priority="763" operator="equal">
      <formula>"WPT"</formula>
    </cfRule>
    <cfRule type="cellIs" dxfId="445" priority="764" operator="equal">
      <formula>"RUFFORD"</formula>
    </cfRule>
    <cfRule type="cellIs" dxfId="444" priority="765" operator="equal">
      <formula>"WWF"</formula>
    </cfRule>
    <cfRule type="cellIs" dxfId="443" priority="766" operator="equal">
      <formula>"BONDERMAN 1"</formula>
    </cfRule>
    <cfRule type="cellIs" dxfId="442" priority="767" operator="equal">
      <formula>"BORNFREE"</formula>
    </cfRule>
  </conditionalFormatting>
  <conditionalFormatting sqref="G114">
    <cfRule type="cellIs" dxfId="441" priority="742" operator="equal">
      <formula>"USFWS EAGLE2"</formula>
    </cfRule>
    <cfRule type="cellIs" dxfId="440" priority="743" operator="equal">
      <formula>"USFWS EAGLE1"</formula>
    </cfRule>
    <cfRule type="cellIs" dxfId="439" priority="744" operator="equal">
      <formula>"RUFFORD 2"</formula>
    </cfRule>
    <cfRule type="cellIs" dxfId="438" priority="745" operator="equal">
      <formula>"PPI"</formula>
    </cfRule>
    <cfRule type="cellIs" dxfId="437" priority="746" operator="equal">
      <formula>"BONDERMAN 5"</formula>
    </cfRule>
    <cfRule type="cellIs" dxfId="436" priority="747" operator="equal">
      <formula>"BONDERMAN 4"</formula>
    </cfRule>
    <cfRule type="cellIs" dxfId="435" priority="748" operator="equal">
      <formula>"BONDERMAN 3"</formula>
    </cfRule>
    <cfRule type="cellIs" dxfId="434" priority="749" operator="equal">
      <formula>"BONDERMAN 2"</formula>
    </cfRule>
    <cfRule type="cellIs" dxfId="433" priority="750" operator="equal">
      <formula>"WPT"</formula>
    </cfRule>
    <cfRule type="cellIs" dxfId="432" priority="751" operator="equal">
      <formula>"RUFFORD"</formula>
    </cfRule>
    <cfRule type="cellIs" dxfId="431" priority="752" operator="equal">
      <formula>"WWF"</formula>
    </cfRule>
    <cfRule type="cellIs" dxfId="430" priority="753" operator="equal">
      <formula>"BONDERMAN 1"</formula>
    </cfRule>
    <cfRule type="cellIs" dxfId="429" priority="754" operator="equal">
      <formula>"BORNFREE"</formula>
    </cfRule>
  </conditionalFormatting>
  <conditionalFormatting sqref="G143">
    <cfRule type="cellIs" dxfId="428" priority="729" operator="equal">
      <formula>"USFWS EAGLE2"</formula>
    </cfRule>
    <cfRule type="cellIs" dxfId="427" priority="730" operator="equal">
      <formula>"USFWS EAGLE1"</formula>
    </cfRule>
    <cfRule type="cellIs" dxfId="426" priority="731" operator="equal">
      <formula>"RUFFORD 2"</formula>
    </cfRule>
    <cfRule type="cellIs" dxfId="425" priority="732" operator="equal">
      <formula>"PPI"</formula>
    </cfRule>
    <cfRule type="cellIs" dxfId="424" priority="733" operator="equal">
      <formula>"BONDERMAN 5"</formula>
    </cfRule>
    <cfRule type="cellIs" dxfId="423" priority="734" operator="equal">
      <formula>"BONDERMAN 4"</formula>
    </cfRule>
    <cfRule type="cellIs" dxfId="422" priority="735" operator="equal">
      <formula>"BONDERMAN 3"</formula>
    </cfRule>
    <cfRule type="cellIs" dxfId="421" priority="736" operator="equal">
      <formula>"BONDERMAN 2"</formula>
    </cfRule>
    <cfRule type="cellIs" dxfId="420" priority="737" operator="equal">
      <formula>"WPT"</formula>
    </cfRule>
    <cfRule type="cellIs" dxfId="419" priority="738" operator="equal">
      <formula>"RUFFORD"</formula>
    </cfRule>
    <cfRule type="cellIs" dxfId="418" priority="739" operator="equal">
      <formula>"WWF"</formula>
    </cfRule>
    <cfRule type="cellIs" dxfId="417" priority="740" operator="equal">
      <formula>"BONDERMAN 1"</formula>
    </cfRule>
    <cfRule type="cellIs" dxfId="416" priority="741" operator="equal">
      <formula>"BORNFREE"</formula>
    </cfRule>
  </conditionalFormatting>
  <conditionalFormatting sqref="G120">
    <cfRule type="cellIs" dxfId="415" priority="716" operator="equal">
      <formula>"USFWS EAGLE2"</formula>
    </cfRule>
    <cfRule type="cellIs" dxfId="414" priority="717" operator="equal">
      <formula>"USFWS EAGLE1"</formula>
    </cfRule>
    <cfRule type="cellIs" dxfId="413" priority="718" operator="equal">
      <formula>"RUFFORD 2"</formula>
    </cfRule>
    <cfRule type="cellIs" dxfId="412" priority="719" operator="equal">
      <formula>"PPI"</formula>
    </cfRule>
    <cfRule type="cellIs" dxfId="411" priority="720" operator="equal">
      <formula>"BONDERMAN 5"</formula>
    </cfRule>
    <cfRule type="cellIs" dxfId="410" priority="721" operator="equal">
      <formula>"BONDERMAN 4"</formula>
    </cfRule>
    <cfRule type="cellIs" dxfId="409" priority="722" operator="equal">
      <formula>"BONDERMAN 3"</formula>
    </cfRule>
    <cfRule type="cellIs" dxfId="408" priority="723" operator="equal">
      <formula>"BONDERMAN 2"</formula>
    </cfRule>
    <cfRule type="cellIs" dxfId="407" priority="724" operator="equal">
      <formula>"WPT"</formula>
    </cfRule>
    <cfRule type="cellIs" dxfId="406" priority="725" operator="equal">
      <formula>"RUFFORD"</formula>
    </cfRule>
    <cfRule type="cellIs" dxfId="405" priority="726" operator="equal">
      <formula>"WWF"</formula>
    </cfRule>
    <cfRule type="cellIs" dxfId="404" priority="727" operator="equal">
      <formula>"BONDERMAN 1"</formula>
    </cfRule>
    <cfRule type="cellIs" dxfId="403" priority="728" operator="equal">
      <formula>"BORNFREE"</formula>
    </cfRule>
  </conditionalFormatting>
  <conditionalFormatting sqref="G122">
    <cfRule type="cellIs" dxfId="402" priority="703" operator="equal">
      <formula>"USFWS EAGLE2"</formula>
    </cfRule>
    <cfRule type="cellIs" dxfId="401" priority="704" operator="equal">
      <formula>"USFWS EAGLE1"</formula>
    </cfRule>
    <cfRule type="cellIs" dxfId="400" priority="705" operator="equal">
      <formula>"RUFFORD 2"</formula>
    </cfRule>
    <cfRule type="cellIs" dxfId="399" priority="706" operator="equal">
      <formula>"PPI"</formula>
    </cfRule>
    <cfRule type="cellIs" dxfId="398" priority="707" operator="equal">
      <formula>"BONDERMAN 5"</formula>
    </cfRule>
    <cfRule type="cellIs" dxfId="397" priority="708" operator="equal">
      <formula>"BONDERMAN 4"</formula>
    </cfRule>
    <cfRule type="cellIs" dxfId="396" priority="709" operator="equal">
      <formula>"BONDERMAN 3"</formula>
    </cfRule>
    <cfRule type="cellIs" dxfId="395" priority="710" operator="equal">
      <formula>"BONDERMAN 2"</formula>
    </cfRule>
    <cfRule type="cellIs" dxfId="394" priority="711" operator="equal">
      <formula>"WPT"</formula>
    </cfRule>
    <cfRule type="cellIs" dxfId="393" priority="712" operator="equal">
      <formula>"RUFFORD"</formula>
    </cfRule>
    <cfRule type="cellIs" dxfId="392" priority="713" operator="equal">
      <formula>"WWF"</formula>
    </cfRule>
    <cfRule type="cellIs" dxfId="391" priority="714" operator="equal">
      <formula>"BONDERMAN 1"</formula>
    </cfRule>
    <cfRule type="cellIs" dxfId="390" priority="715" operator="equal">
      <formula>"BORNFREE"</formula>
    </cfRule>
  </conditionalFormatting>
  <conditionalFormatting sqref="G125">
    <cfRule type="cellIs" dxfId="389" priority="677" operator="equal">
      <formula>"USFWS EAGLE2"</formula>
    </cfRule>
    <cfRule type="cellIs" dxfId="388" priority="678" operator="equal">
      <formula>"USFWS EAGLE1"</formula>
    </cfRule>
    <cfRule type="cellIs" dxfId="387" priority="679" operator="equal">
      <formula>"RUFFORD 2"</formula>
    </cfRule>
    <cfRule type="cellIs" dxfId="386" priority="680" operator="equal">
      <formula>"PPI"</formula>
    </cfRule>
    <cfRule type="cellIs" dxfId="385" priority="681" operator="equal">
      <formula>"BONDERMAN 5"</formula>
    </cfRule>
    <cfRule type="cellIs" dxfId="384" priority="682" operator="equal">
      <formula>"BONDERMAN 4"</formula>
    </cfRule>
    <cfRule type="cellIs" dxfId="383" priority="683" operator="equal">
      <formula>"BONDERMAN 3"</formula>
    </cfRule>
    <cfRule type="cellIs" dxfId="382" priority="684" operator="equal">
      <formula>"BONDERMAN 2"</formula>
    </cfRule>
    <cfRule type="cellIs" dxfId="381" priority="685" operator="equal">
      <formula>"WPT"</formula>
    </cfRule>
    <cfRule type="cellIs" dxfId="380" priority="686" operator="equal">
      <formula>"RUFFORD"</formula>
    </cfRule>
    <cfRule type="cellIs" dxfId="379" priority="687" operator="equal">
      <formula>"WWF"</formula>
    </cfRule>
    <cfRule type="cellIs" dxfId="378" priority="688" operator="equal">
      <formula>"BONDERMAN 1"</formula>
    </cfRule>
    <cfRule type="cellIs" dxfId="377" priority="689" operator="equal">
      <formula>"BORNFREE"</formula>
    </cfRule>
  </conditionalFormatting>
  <conditionalFormatting sqref="G132">
    <cfRule type="cellIs" dxfId="376" priority="651" operator="equal">
      <formula>"USFWS EAGLE2"</formula>
    </cfRule>
    <cfRule type="cellIs" dxfId="375" priority="652" operator="equal">
      <formula>"USFWS EAGLE1"</formula>
    </cfRule>
    <cfRule type="cellIs" dxfId="374" priority="653" operator="equal">
      <formula>"RUFFORD 2"</formula>
    </cfRule>
    <cfRule type="cellIs" dxfId="373" priority="654" operator="equal">
      <formula>"PPI"</formula>
    </cfRule>
    <cfRule type="cellIs" dxfId="372" priority="655" operator="equal">
      <formula>"BONDERMAN 5"</formula>
    </cfRule>
    <cfRule type="cellIs" dxfId="371" priority="656" operator="equal">
      <formula>"BONDERMAN 4"</formula>
    </cfRule>
    <cfRule type="cellIs" dxfId="370" priority="657" operator="equal">
      <formula>"BONDERMAN 3"</formula>
    </cfRule>
    <cfRule type="cellIs" dxfId="369" priority="658" operator="equal">
      <formula>"BONDERMAN 2"</formula>
    </cfRule>
    <cfRule type="cellIs" dxfId="368" priority="659" operator="equal">
      <formula>"WPT"</formula>
    </cfRule>
    <cfRule type="cellIs" dxfId="367" priority="660" operator="equal">
      <formula>"RUFFORD"</formula>
    </cfRule>
    <cfRule type="cellIs" dxfId="366" priority="661" operator="equal">
      <formula>"WWF"</formula>
    </cfRule>
    <cfRule type="cellIs" dxfId="365" priority="662" operator="equal">
      <formula>"BONDERMAN 1"</formula>
    </cfRule>
    <cfRule type="cellIs" dxfId="364" priority="663" operator="equal">
      <formula>"BORNFREE"</formula>
    </cfRule>
  </conditionalFormatting>
  <conditionalFormatting sqref="G124">
    <cfRule type="cellIs" dxfId="363" priority="690" operator="equal">
      <formula>"USFWS EAGLE2"</formula>
    </cfRule>
    <cfRule type="cellIs" dxfId="362" priority="691" operator="equal">
      <formula>"USFWS EAGLE1"</formula>
    </cfRule>
    <cfRule type="cellIs" dxfId="361" priority="692" operator="equal">
      <formula>"RUFFORD 2"</formula>
    </cfRule>
    <cfRule type="cellIs" dxfId="360" priority="693" operator="equal">
      <formula>"PPI"</formula>
    </cfRule>
    <cfRule type="cellIs" dxfId="359" priority="694" operator="equal">
      <formula>"BONDERMAN 5"</formula>
    </cfRule>
    <cfRule type="cellIs" dxfId="358" priority="695" operator="equal">
      <formula>"BONDERMAN 4"</formula>
    </cfRule>
    <cfRule type="cellIs" dxfId="357" priority="696" operator="equal">
      <formula>"BONDERMAN 3"</formula>
    </cfRule>
    <cfRule type="cellIs" dxfId="356" priority="697" operator="equal">
      <formula>"BONDERMAN 2"</formula>
    </cfRule>
    <cfRule type="cellIs" dxfId="355" priority="698" operator="equal">
      <formula>"WPT"</formula>
    </cfRule>
    <cfRule type="cellIs" dxfId="354" priority="699" operator="equal">
      <formula>"RUFFORD"</formula>
    </cfRule>
    <cfRule type="cellIs" dxfId="353" priority="700" operator="equal">
      <formula>"WWF"</formula>
    </cfRule>
    <cfRule type="cellIs" dxfId="352" priority="701" operator="equal">
      <formula>"BONDERMAN 1"</formula>
    </cfRule>
    <cfRule type="cellIs" dxfId="351" priority="702" operator="equal">
      <formula>"BORNFREE"</formula>
    </cfRule>
  </conditionalFormatting>
  <conditionalFormatting sqref="G133">
    <cfRule type="cellIs" dxfId="350" priority="625" operator="equal">
      <formula>"USFWS EAGLE2"</formula>
    </cfRule>
    <cfRule type="cellIs" dxfId="349" priority="626" operator="equal">
      <formula>"USFWS EAGLE1"</formula>
    </cfRule>
    <cfRule type="cellIs" dxfId="348" priority="627" operator="equal">
      <formula>"RUFFORD 2"</formula>
    </cfRule>
    <cfRule type="cellIs" dxfId="347" priority="628" operator="equal">
      <formula>"PPI"</formula>
    </cfRule>
    <cfRule type="cellIs" dxfId="346" priority="629" operator="equal">
      <formula>"BONDERMAN 5"</formula>
    </cfRule>
    <cfRule type="cellIs" dxfId="345" priority="630" operator="equal">
      <formula>"BONDERMAN 4"</formula>
    </cfRule>
    <cfRule type="cellIs" dxfId="344" priority="631" operator="equal">
      <formula>"BONDERMAN 3"</formula>
    </cfRule>
    <cfRule type="cellIs" dxfId="343" priority="632" operator="equal">
      <formula>"BONDERMAN 2"</formula>
    </cfRule>
    <cfRule type="cellIs" dxfId="342" priority="633" operator="equal">
      <formula>"WPT"</formula>
    </cfRule>
    <cfRule type="cellIs" dxfId="341" priority="634" operator="equal">
      <formula>"RUFFORD"</formula>
    </cfRule>
    <cfRule type="cellIs" dxfId="340" priority="635" operator="equal">
      <formula>"WWF"</formula>
    </cfRule>
    <cfRule type="cellIs" dxfId="339" priority="636" operator="equal">
      <formula>"BONDERMAN 1"</formula>
    </cfRule>
    <cfRule type="cellIs" dxfId="338" priority="637" operator="equal">
      <formula>"BORNFREE"</formula>
    </cfRule>
  </conditionalFormatting>
  <conditionalFormatting sqref="G137">
    <cfRule type="cellIs" dxfId="337" priority="560" operator="equal">
      <formula>"USFWS EAGLE2"</formula>
    </cfRule>
    <cfRule type="cellIs" dxfId="336" priority="561" operator="equal">
      <formula>"USFWS EAGLE1"</formula>
    </cfRule>
    <cfRule type="cellIs" dxfId="335" priority="562" operator="equal">
      <formula>"RUFFORD 2"</formula>
    </cfRule>
    <cfRule type="cellIs" dxfId="334" priority="563" operator="equal">
      <formula>"PPI"</formula>
    </cfRule>
    <cfRule type="cellIs" dxfId="333" priority="564" operator="equal">
      <formula>"BONDERMAN 5"</formula>
    </cfRule>
    <cfRule type="cellIs" dxfId="332" priority="565" operator="equal">
      <formula>"BONDERMAN 4"</formula>
    </cfRule>
    <cfRule type="cellIs" dxfId="331" priority="566" operator="equal">
      <formula>"BONDERMAN 3"</formula>
    </cfRule>
    <cfRule type="cellIs" dxfId="330" priority="567" operator="equal">
      <formula>"BONDERMAN 2"</formula>
    </cfRule>
    <cfRule type="cellIs" dxfId="329" priority="568" operator="equal">
      <formula>"WPT"</formula>
    </cfRule>
    <cfRule type="cellIs" dxfId="328" priority="569" operator="equal">
      <formula>"RUFFORD"</formula>
    </cfRule>
    <cfRule type="cellIs" dxfId="327" priority="570" operator="equal">
      <formula>"WWF"</formula>
    </cfRule>
    <cfRule type="cellIs" dxfId="326" priority="571" operator="equal">
      <formula>"BONDERMAN 1"</formula>
    </cfRule>
    <cfRule type="cellIs" dxfId="325" priority="572" operator="equal">
      <formula>"BORNFREE"</formula>
    </cfRule>
  </conditionalFormatting>
  <conditionalFormatting sqref="G131">
    <cfRule type="cellIs" dxfId="324" priority="664" operator="equal">
      <formula>"USFWS EAGLE2"</formula>
    </cfRule>
    <cfRule type="cellIs" dxfId="323" priority="665" operator="equal">
      <formula>"USFWS EAGLE1"</formula>
    </cfRule>
    <cfRule type="cellIs" dxfId="322" priority="666" operator="equal">
      <formula>"RUFFORD 2"</formula>
    </cfRule>
    <cfRule type="cellIs" dxfId="321" priority="667" operator="equal">
      <formula>"PPI"</formula>
    </cfRule>
    <cfRule type="cellIs" dxfId="320" priority="668" operator="equal">
      <formula>"BONDERMAN 5"</formula>
    </cfRule>
    <cfRule type="cellIs" dxfId="319" priority="669" operator="equal">
      <formula>"BONDERMAN 4"</formula>
    </cfRule>
    <cfRule type="cellIs" dxfId="318" priority="670" operator="equal">
      <formula>"BONDERMAN 3"</formula>
    </cfRule>
    <cfRule type="cellIs" dxfId="317" priority="671" operator="equal">
      <formula>"BONDERMAN 2"</formula>
    </cfRule>
    <cfRule type="cellIs" dxfId="316" priority="672" operator="equal">
      <formula>"WPT"</formula>
    </cfRule>
    <cfRule type="cellIs" dxfId="315" priority="673" operator="equal">
      <formula>"RUFFORD"</formula>
    </cfRule>
    <cfRule type="cellIs" dxfId="314" priority="674" operator="equal">
      <formula>"WWF"</formula>
    </cfRule>
    <cfRule type="cellIs" dxfId="313" priority="675" operator="equal">
      <formula>"BONDERMAN 1"</formula>
    </cfRule>
    <cfRule type="cellIs" dxfId="312" priority="676" operator="equal">
      <formula>"BORNFREE"</formula>
    </cfRule>
  </conditionalFormatting>
  <conditionalFormatting sqref="G127">
    <cfRule type="cellIs" dxfId="311" priority="534" operator="equal">
      <formula>"USFWS EAGLE2"</formula>
    </cfRule>
    <cfRule type="cellIs" dxfId="310" priority="535" operator="equal">
      <formula>"USFWS EAGLE1"</formula>
    </cfRule>
    <cfRule type="cellIs" dxfId="309" priority="536" operator="equal">
      <formula>"RUFFORD 2"</formula>
    </cfRule>
    <cfRule type="cellIs" dxfId="308" priority="537" operator="equal">
      <formula>"PPI"</formula>
    </cfRule>
    <cfRule type="cellIs" dxfId="307" priority="538" operator="equal">
      <formula>"BONDERMAN 5"</formula>
    </cfRule>
    <cfRule type="cellIs" dxfId="306" priority="539" operator="equal">
      <formula>"BONDERMAN 4"</formula>
    </cfRule>
    <cfRule type="cellIs" dxfId="305" priority="540" operator="equal">
      <formula>"BONDERMAN 3"</formula>
    </cfRule>
    <cfRule type="cellIs" dxfId="304" priority="541" operator="equal">
      <formula>"BONDERMAN 2"</formula>
    </cfRule>
    <cfRule type="cellIs" dxfId="303" priority="542" operator="equal">
      <formula>"WPT"</formula>
    </cfRule>
    <cfRule type="cellIs" dxfId="302" priority="543" operator="equal">
      <formula>"RUFFORD"</formula>
    </cfRule>
    <cfRule type="cellIs" dxfId="301" priority="544" operator="equal">
      <formula>"WWF"</formula>
    </cfRule>
    <cfRule type="cellIs" dxfId="300" priority="545" operator="equal">
      <formula>"BONDERMAN 1"</formula>
    </cfRule>
    <cfRule type="cellIs" dxfId="299" priority="546" operator="equal">
      <formula>"BORNFREE"</formula>
    </cfRule>
  </conditionalFormatting>
  <conditionalFormatting sqref="G136">
    <cfRule type="cellIs" dxfId="298" priority="573" operator="equal">
      <formula>"USFWS EAGLE2"</formula>
    </cfRule>
    <cfRule type="cellIs" dxfId="297" priority="574" operator="equal">
      <formula>"USFWS EAGLE1"</formula>
    </cfRule>
    <cfRule type="cellIs" dxfId="296" priority="575" operator="equal">
      <formula>"RUFFORD 2"</formula>
    </cfRule>
    <cfRule type="cellIs" dxfId="295" priority="576" operator="equal">
      <formula>"PPI"</formula>
    </cfRule>
    <cfRule type="cellIs" dxfId="294" priority="577" operator="equal">
      <formula>"BONDERMAN 5"</formula>
    </cfRule>
    <cfRule type="cellIs" dxfId="293" priority="578" operator="equal">
      <formula>"BONDERMAN 4"</formula>
    </cfRule>
    <cfRule type="cellIs" dxfId="292" priority="579" operator="equal">
      <formula>"BONDERMAN 3"</formula>
    </cfRule>
    <cfRule type="cellIs" dxfId="291" priority="580" operator="equal">
      <formula>"BONDERMAN 2"</formula>
    </cfRule>
    <cfRule type="cellIs" dxfId="290" priority="581" operator="equal">
      <formula>"WPT"</formula>
    </cfRule>
    <cfRule type="cellIs" dxfId="289" priority="582" operator="equal">
      <formula>"RUFFORD"</formula>
    </cfRule>
    <cfRule type="cellIs" dxfId="288" priority="583" operator="equal">
      <formula>"WWF"</formula>
    </cfRule>
    <cfRule type="cellIs" dxfId="287" priority="584" operator="equal">
      <formula>"BONDERMAN 1"</formula>
    </cfRule>
    <cfRule type="cellIs" dxfId="286" priority="585" operator="equal">
      <formula>"BORNFREE"</formula>
    </cfRule>
  </conditionalFormatting>
  <conditionalFormatting sqref="G139">
    <cfRule type="cellIs" dxfId="285" priority="508" operator="equal">
      <formula>"USFWS EAGLE2"</formula>
    </cfRule>
    <cfRule type="cellIs" dxfId="284" priority="509" operator="equal">
      <formula>"USFWS EAGLE1"</formula>
    </cfRule>
    <cfRule type="cellIs" dxfId="283" priority="510" operator="equal">
      <formula>"RUFFORD 2"</formula>
    </cfRule>
    <cfRule type="cellIs" dxfId="282" priority="511" operator="equal">
      <formula>"PPI"</formula>
    </cfRule>
    <cfRule type="cellIs" dxfId="281" priority="512" operator="equal">
      <formula>"BONDERMAN 5"</formula>
    </cfRule>
    <cfRule type="cellIs" dxfId="280" priority="513" operator="equal">
      <formula>"BONDERMAN 4"</formula>
    </cfRule>
    <cfRule type="cellIs" dxfId="279" priority="514" operator="equal">
      <formula>"BONDERMAN 3"</formula>
    </cfRule>
    <cfRule type="cellIs" dxfId="278" priority="515" operator="equal">
      <formula>"BONDERMAN 2"</formula>
    </cfRule>
    <cfRule type="cellIs" dxfId="277" priority="516" operator="equal">
      <formula>"WPT"</formula>
    </cfRule>
    <cfRule type="cellIs" dxfId="276" priority="517" operator="equal">
      <formula>"RUFFORD"</formula>
    </cfRule>
    <cfRule type="cellIs" dxfId="275" priority="518" operator="equal">
      <formula>"WWF"</formula>
    </cfRule>
    <cfRule type="cellIs" dxfId="274" priority="519" operator="equal">
      <formula>"BONDERMAN 1"</formula>
    </cfRule>
    <cfRule type="cellIs" dxfId="273" priority="520" operator="equal">
      <formula>"BORNFREE"</formula>
    </cfRule>
  </conditionalFormatting>
  <conditionalFormatting sqref="G141">
    <cfRule type="cellIs" dxfId="272" priority="482" operator="equal">
      <formula>"USFWS EAGLE2"</formula>
    </cfRule>
    <cfRule type="cellIs" dxfId="271" priority="483" operator="equal">
      <formula>"USFWS EAGLE1"</formula>
    </cfRule>
    <cfRule type="cellIs" dxfId="270" priority="484" operator="equal">
      <formula>"RUFFORD 2"</formula>
    </cfRule>
    <cfRule type="cellIs" dxfId="269" priority="485" operator="equal">
      <formula>"PPI"</formula>
    </cfRule>
    <cfRule type="cellIs" dxfId="268" priority="486" operator="equal">
      <formula>"BONDERMAN 5"</formula>
    </cfRule>
    <cfRule type="cellIs" dxfId="267" priority="487" operator="equal">
      <formula>"BONDERMAN 4"</formula>
    </cfRule>
    <cfRule type="cellIs" dxfId="266" priority="488" operator="equal">
      <formula>"BONDERMAN 3"</formula>
    </cfRule>
    <cfRule type="cellIs" dxfId="265" priority="489" operator="equal">
      <formula>"BONDERMAN 2"</formula>
    </cfRule>
    <cfRule type="cellIs" dxfId="264" priority="490" operator="equal">
      <formula>"WPT"</formula>
    </cfRule>
    <cfRule type="cellIs" dxfId="263" priority="491" operator="equal">
      <formula>"RUFFORD"</formula>
    </cfRule>
    <cfRule type="cellIs" dxfId="262" priority="492" operator="equal">
      <formula>"WWF"</formula>
    </cfRule>
    <cfRule type="cellIs" dxfId="261" priority="493" operator="equal">
      <formula>"BONDERMAN 1"</formula>
    </cfRule>
    <cfRule type="cellIs" dxfId="260" priority="494" operator="equal">
      <formula>"BORNFREE"</formula>
    </cfRule>
  </conditionalFormatting>
  <conditionalFormatting sqref="G134">
    <cfRule type="cellIs" dxfId="259" priority="612" operator="equal">
      <formula>"USFWS EAGLE2"</formula>
    </cfRule>
    <cfRule type="cellIs" dxfId="258" priority="613" operator="equal">
      <formula>"USFWS EAGLE1"</formula>
    </cfRule>
    <cfRule type="cellIs" dxfId="257" priority="614" operator="equal">
      <formula>"RUFFORD 2"</formula>
    </cfRule>
    <cfRule type="cellIs" dxfId="256" priority="615" operator="equal">
      <formula>"PPI"</formula>
    </cfRule>
    <cfRule type="cellIs" dxfId="255" priority="616" operator="equal">
      <formula>"BONDERMAN 5"</formula>
    </cfRule>
    <cfRule type="cellIs" dxfId="254" priority="617" operator="equal">
      <formula>"BONDERMAN 4"</formula>
    </cfRule>
    <cfRule type="cellIs" dxfId="253" priority="618" operator="equal">
      <formula>"BONDERMAN 3"</formula>
    </cfRule>
    <cfRule type="cellIs" dxfId="252" priority="619" operator="equal">
      <formula>"BONDERMAN 2"</formula>
    </cfRule>
    <cfRule type="cellIs" dxfId="251" priority="620" operator="equal">
      <formula>"WPT"</formula>
    </cfRule>
    <cfRule type="cellIs" dxfId="250" priority="621" operator="equal">
      <formula>"RUFFORD"</formula>
    </cfRule>
    <cfRule type="cellIs" dxfId="249" priority="622" operator="equal">
      <formula>"WWF"</formula>
    </cfRule>
    <cfRule type="cellIs" dxfId="248" priority="623" operator="equal">
      <formula>"BONDERMAN 1"</formula>
    </cfRule>
    <cfRule type="cellIs" dxfId="247" priority="624" operator="equal">
      <formula>"BORNFREE"</formula>
    </cfRule>
  </conditionalFormatting>
  <conditionalFormatting sqref="G135">
    <cfRule type="cellIs" dxfId="246" priority="586" operator="equal">
      <formula>"USFWS EAGLE2"</formula>
    </cfRule>
    <cfRule type="cellIs" dxfId="245" priority="587" operator="equal">
      <formula>"USFWS EAGLE1"</formula>
    </cfRule>
    <cfRule type="cellIs" dxfId="244" priority="588" operator="equal">
      <formula>"RUFFORD 2"</formula>
    </cfRule>
    <cfRule type="cellIs" dxfId="243" priority="589" operator="equal">
      <formula>"PPI"</formula>
    </cfRule>
    <cfRule type="cellIs" dxfId="242" priority="590" operator="equal">
      <formula>"BONDERMAN 5"</formula>
    </cfRule>
    <cfRule type="cellIs" dxfId="241" priority="591" operator="equal">
      <formula>"BONDERMAN 4"</formula>
    </cfRule>
    <cfRule type="cellIs" dxfId="240" priority="592" operator="equal">
      <formula>"BONDERMAN 3"</formula>
    </cfRule>
    <cfRule type="cellIs" dxfId="239" priority="593" operator="equal">
      <formula>"BONDERMAN 2"</formula>
    </cfRule>
    <cfRule type="cellIs" dxfId="238" priority="594" operator="equal">
      <formula>"WPT"</formula>
    </cfRule>
    <cfRule type="cellIs" dxfId="237" priority="595" operator="equal">
      <formula>"RUFFORD"</formula>
    </cfRule>
    <cfRule type="cellIs" dxfId="236" priority="596" operator="equal">
      <formula>"WWF"</formula>
    </cfRule>
    <cfRule type="cellIs" dxfId="235" priority="597" operator="equal">
      <formula>"BONDERMAN 1"</formula>
    </cfRule>
    <cfRule type="cellIs" dxfId="234" priority="598" operator="equal">
      <formula>"BORNFREE"</formula>
    </cfRule>
  </conditionalFormatting>
  <conditionalFormatting sqref="G126">
    <cfRule type="cellIs" dxfId="233" priority="547" operator="equal">
      <formula>"USFWS EAGLE2"</formula>
    </cfRule>
    <cfRule type="cellIs" dxfId="232" priority="548" operator="equal">
      <formula>"USFWS EAGLE1"</formula>
    </cfRule>
    <cfRule type="cellIs" dxfId="231" priority="549" operator="equal">
      <formula>"RUFFORD 2"</formula>
    </cfRule>
    <cfRule type="cellIs" dxfId="230" priority="550" operator="equal">
      <formula>"PPI"</formula>
    </cfRule>
    <cfRule type="cellIs" dxfId="229" priority="551" operator="equal">
      <formula>"BONDERMAN 5"</formula>
    </cfRule>
    <cfRule type="cellIs" dxfId="228" priority="552" operator="equal">
      <formula>"BONDERMAN 4"</formula>
    </cfRule>
    <cfRule type="cellIs" dxfId="227" priority="553" operator="equal">
      <formula>"BONDERMAN 3"</formula>
    </cfRule>
    <cfRule type="cellIs" dxfId="226" priority="554" operator="equal">
      <formula>"BONDERMAN 2"</formula>
    </cfRule>
    <cfRule type="cellIs" dxfId="225" priority="555" operator="equal">
      <formula>"WPT"</formula>
    </cfRule>
    <cfRule type="cellIs" dxfId="224" priority="556" operator="equal">
      <formula>"RUFFORD"</formula>
    </cfRule>
    <cfRule type="cellIs" dxfId="223" priority="557" operator="equal">
      <formula>"WWF"</formula>
    </cfRule>
    <cfRule type="cellIs" dxfId="222" priority="558" operator="equal">
      <formula>"BONDERMAN 1"</formula>
    </cfRule>
    <cfRule type="cellIs" dxfId="221" priority="559" operator="equal">
      <formula>"BORNFREE"</formula>
    </cfRule>
  </conditionalFormatting>
  <conditionalFormatting sqref="G138">
    <cfRule type="cellIs" dxfId="220" priority="521" operator="equal">
      <formula>"USFWS EAGLE2"</formula>
    </cfRule>
    <cfRule type="cellIs" dxfId="219" priority="522" operator="equal">
      <formula>"USFWS EAGLE1"</formula>
    </cfRule>
    <cfRule type="cellIs" dxfId="218" priority="523" operator="equal">
      <formula>"RUFFORD 2"</formula>
    </cfRule>
    <cfRule type="cellIs" dxfId="217" priority="524" operator="equal">
      <formula>"PPI"</formula>
    </cfRule>
    <cfRule type="cellIs" dxfId="216" priority="525" operator="equal">
      <formula>"BONDERMAN 5"</formula>
    </cfRule>
    <cfRule type="cellIs" dxfId="215" priority="526" operator="equal">
      <formula>"BONDERMAN 4"</formula>
    </cfRule>
    <cfRule type="cellIs" dxfId="214" priority="527" operator="equal">
      <formula>"BONDERMAN 3"</formula>
    </cfRule>
    <cfRule type="cellIs" dxfId="213" priority="528" operator="equal">
      <formula>"BONDERMAN 2"</formula>
    </cfRule>
    <cfRule type="cellIs" dxfId="212" priority="529" operator="equal">
      <formula>"WPT"</formula>
    </cfRule>
    <cfRule type="cellIs" dxfId="211" priority="530" operator="equal">
      <formula>"RUFFORD"</formula>
    </cfRule>
    <cfRule type="cellIs" dxfId="210" priority="531" operator="equal">
      <formula>"WWF"</formula>
    </cfRule>
    <cfRule type="cellIs" dxfId="209" priority="532" operator="equal">
      <formula>"BONDERMAN 1"</formula>
    </cfRule>
    <cfRule type="cellIs" dxfId="208" priority="533" operator="equal">
      <formula>"BORNFREE"</formula>
    </cfRule>
  </conditionalFormatting>
  <conditionalFormatting sqref="G140">
    <cfRule type="cellIs" dxfId="207" priority="495" operator="equal">
      <formula>"USFWS EAGLE2"</formula>
    </cfRule>
    <cfRule type="cellIs" dxfId="206" priority="496" operator="equal">
      <formula>"USFWS EAGLE1"</formula>
    </cfRule>
    <cfRule type="cellIs" dxfId="205" priority="497" operator="equal">
      <formula>"RUFFORD 2"</formula>
    </cfRule>
    <cfRule type="cellIs" dxfId="204" priority="498" operator="equal">
      <formula>"PPI"</formula>
    </cfRule>
    <cfRule type="cellIs" dxfId="203" priority="499" operator="equal">
      <formula>"BONDERMAN 5"</formula>
    </cfRule>
    <cfRule type="cellIs" dxfId="202" priority="500" operator="equal">
      <formula>"BONDERMAN 4"</formula>
    </cfRule>
    <cfRule type="cellIs" dxfId="201" priority="501" operator="equal">
      <formula>"BONDERMAN 3"</formula>
    </cfRule>
    <cfRule type="cellIs" dxfId="200" priority="502" operator="equal">
      <formula>"BONDERMAN 2"</formula>
    </cfRule>
    <cfRule type="cellIs" dxfId="199" priority="503" operator="equal">
      <formula>"WPT"</formula>
    </cfRule>
    <cfRule type="cellIs" dxfId="198" priority="504" operator="equal">
      <formula>"RUFFORD"</formula>
    </cfRule>
    <cfRule type="cellIs" dxfId="197" priority="505" operator="equal">
      <formula>"WWF"</formula>
    </cfRule>
    <cfRule type="cellIs" dxfId="196" priority="506" operator="equal">
      <formula>"BONDERMAN 1"</formula>
    </cfRule>
    <cfRule type="cellIs" dxfId="195" priority="507" operator="equal">
      <formula>"BORNFREE"</formula>
    </cfRule>
  </conditionalFormatting>
  <conditionalFormatting sqref="G144">
    <cfRule type="cellIs" dxfId="194" priority="469" operator="equal">
      <formula>"USFWS EAGLE2"</formula>
    </cfRule>
    <cfRule type="cellIs" dxfId="193" priority="470" operator="equal">
      <formula>"USFWS EAGLE1"</formula>
    </cfRule>
    <cfRule type="cellIs" dxfId="192" priority="471" operator="equal">
      <formula>"RUFFORD 2"</formula>
    </cfRule>
    <cfRule type="cellIs" dxfId="191" priority="472" operator="equal">
      <formula>"PPI"</formula>
    </cfRule>
    <cfRule type="cellIs" dxfId="190" priority="473" operator="equal">
      <formula>"BONDERMAN 5"</formula>
    </cfRule>
    <cfRule type="cellIs" dxfId="189" priority="474" operator="equal">
      <formula>"BONDERMAN 4"</formula>
    </cfRule>
    <cfRule type="cellIs" dxfId="188" priority="475" operator="equal">
      <formula>"BONDERMAN 3"</formula>
    </cfRule>
    <cfRule type="cellIs" dxfId="187" priority="476" operator="equal">
      <formula>"BONDERMAN 2"</formula>
    </cfRule>
    <cfRule type="cellIs" dxfId="186" priority="477" operator="equal">
      <formula>"WPT"</formula>
    </cfRule>
    <cfRule type="cellIs" dxfId="185" priority="478" operator="equal">
      <formula>"RUFFORD"</formula>
    </cfRule>
    <cfRule type="cellIs" dxfId="184" priority="479" operator="equal">
      <formula>"WWF"</formula>
    </cfRule>
    <cfRule type="cellIs" dxfId="183" priority="480" operator="equal">
      <formula>"BONDERMAN 1"</formula>
    </cfRule>
    <cfRule type="cellIs" dxfId="182" priority="481" operator="equal">
      <formula>"BORNFREE"</formula>
    </cfRule>
  </conditionalFormatting>
  <conditionalFormatting sqref="G145">
    <cfRule type="cellIs" dxfId="181" priority="456" operator="equal">
      <formula>"USFWS EAGLE2"</formula>
    </cfRule>
    <cfRule type="cellIs" dxfId="180" priority="457" operator="equal">
      <formula>"USFWS EAGLE1"</formula>
    </cfRule>
    <cfRule type="cellIs" dxfId="179" priority="458" operator="equal">
      <formula>"RUFFORD 2"</formula>
    </cfRule>
    <cfRule type="cellIs" dxfId="178" priority="459" operator="equal">
      <formula>"PPI"</formula>
    </cfRule>
    <cfRule type="cellIs" dxfId="177" priority="460" operator="equal">
      <formula>"BONDERMAN 5"</formula>
    </cfRule>
    <cfRule type="cellIs" dxfId="176" priority="461" operator="equal">
      <formula>"BONDERMAN 4"</formula>
    </cfRule>
    <cfRule type="cellIs" dxfId="175" priority="462" operator="equal">
      <formula>"BONDERMAN 3"</formula>
    </cfRule>
    <cfRule type="cellIs" dxfId="174" priority="463" operator="equal">
      <formula>"BONDERMAN 2"</formula>
    </cfRule>
    <cfRule type="cellIs" dxfId="173" priority="464" operator="equal">
      <formula>"WPT"</formula>
    </cfRule>
    <cfRule type="cellIs" dxfId="172" priority="465" operator="equal">
      <formula>"RUFFORD"</formula>
    </cfRule>
    <cfRule type="cellIs" dxfId="171" priority="466" operator="equal">
      <formula>"WWF"</formula>
    </cfRule>
    <cfRule type="cellIs" dxfId="170" priority="467" operator="equal">
      <formula>"BONDERMAN 1"</formula>
    </cfRule>
    <cfRule type="cellIs" dxfId="169" priority="468" operator="equal">
      <formula>"BORNFREE"</formula>
    </cfRule>
  </conditionalFormatting>
  <conditionalFormatting sqref="G146">
    <cfRule type="cellIs" dxfId="168" priority="443" operator="equal">
      <formula>"USFWS EAGLE2"</formula>
    </cfRule>
    <cfRule type="cellIs" dxfId="167" priority="444" operator="equal">
      <formula>"USFWS EAGLE1"</formula>
    </cfRule>
    <cfRule type="cellIs" dxfId="166" priority="445" operator="equal">
      <formula>"RUFFORD 2"</formula>
    </cfRule>
    <cfRule type="cellIs" dxfId="165" priority="446" operator="equal">
      <formula>"PPI"</formula>
    </cfRule>
    <cfRule type="cellIs" dxfId="164" priority="447" operator="equal">
      <formula>"BONDERMAN 5"</formula>
    </cfRule>
    <cfRule type="cellIs" dxfId="163" priority="448" operator="equal">
      <formula>"BONDERMAN 4"</formula>
    </cfRule>
    <cfRule type="cellIs" dxfId="162" priority="449" operator="equal">
      <formula>"BONDERMAN 3"</formula>
    </cfRule>
    <cfRule type="cellIs" dxfId="161" priority="450" operator="equal">
      <formula>"BONDERMAN 2"</formula>
    </cfRule>
    <cfRule type="cellIs" dxfId="160" priority="451" operator="equal">
      <formula>"WPT"</formula>
    </cfRule>
    <cfRule type="cellIs" dxfId="159" priority="452" operator="equal">
      <formula>"RUFFORD"</formula>
    </cfRule>
    <cfRule type="cellIs" dxfId="158" priority="453" operator="equal">
      <formula>"WWF"</formula>
    </cfRule>
    <cfRule type="cellIs" dxfId="157" priority="454" operator="equal">
      <formula>"BONDERMAN 1"</formula>
    </cfRule>
    <cfRule type="cellIs" dxfId="156" priority="455" operator="equal">
      <formula>"BORNFREE"</formula>
    </cfRule>
  </conditionalFormatting>
  <conditionalFormatting sqref="G147">
    <cfRule type="cellIs" dxfId="155" priority="430" operator="equal">
      <formula>"USFWS EAGLE2"</formula>
    </cfRule>
    <cfRule type="cellIs" dxfId="154" priority="431" operator="equal">
      <formula>"USFWS EAGLE1"</formula>
    </cfRule>
    <cfRule type="cellIs" dxfId="153" priority="432" operator="equal">
      <formula>"RUFFORD 2"</formula>
    </cfRule>
    <cfRule type="cellIs" dxfId="152" priority="433" operator="equal">
      <formula>"PPI"</formula>
    </cfRule>
    <cfRule type="cellIs" dxfId="151" priority="434" operator="equal">
      <formula>"BONDERMAN 5"</formula>
    </cfRule>
    <cfRule type="cellIs" dxfId="150" priority="435" operator="equal">
      <formula>"BONDERMAN 4"</formula>
    </cfRule>
    <cfRule type="cellIs" dxfId="149" priority="436" operator="equal">
      <formula>"BONDERMAN 3"</formula>
    </cfRule>
    <cfRule type="cellIs" dxfId="148" priority="437" operator="equal">
      <formula>"BONDERMAN 2"</formula>
    </cfRule>
    <cfRule type="cellIs" dxfId="147" priority="438" operator="equal">
      <formula>"WPT"</formula>
    </cfRule>
    <cfRule type="cellIs" dxfId="146" priority="439" operator="equal">
      <formula>"RUFFORD"</formula>
    </cfRule>
    <cfRule type="cellIs" dxfId="145" priority="440" operator="equal">
      <formula>"WWF"</formula>
    </cfRule>
    <cfRule type="cellIs" dxfId="144" priority="441" operator="equal">
      <formula>"BONDERMAN 1"</formula>
    </cfRule>
    <cfRule type="cellIs" dxfId="143" priority="442" operator="equal">
      <formula>"BORNFREE"</formula>
    </cfRule>
  </conditionalFormatting>
  <conditionalFormatting sqref="G166">
    <cfRule type="cellIs" dxfId="142" priority="209" operator="equal">
      <formula>"USFWS EAGLE2"</formula>
    </cfRule>
    <cfRule type="cellIs" dxfId="141" priority="210" operator="equal">
      <formula>"USFWS EAGLE1"</formula>
    </cfRule>
    <cfRule type="cellIs" dxfId="140" priority="211" operator="equal">
      <formula>"RUFFORD 2"</formula>
    </cfRule>
    <cfRule type="cellIs" dxfId="139" priority="212" operator="equal">
      <formula>"PPI"</formula>
    </cfRule>
    <cfRule type="cellIs" dxfId="138" priority="213" operator="equal">
      <formula>"BONDERMAN 5"</formula>
    </cfRule>
    <cfRule type="cellIs" dxfId="137" priority="214" operator="equal">
      <formula>"BONDERMAN 4"</formula>
    </cfRule>
    <cfRule type="cellIs" dxfId="136" priority="215" operator="equal">
      <formula>"BONDERMAN 3"</formula>
    </cfRule>
    <cfRule type="cellIs" dxfId="135" priority="216" operator="equal">
      <formula>"BONDERMAN 2"</formula>
    </cfRule>
    <cfRule type="cellIs" dxfId="134" priority="217" operator="equal">
      <formula>"WPT"</formula>
    </cfRule>
    <cfRule type="cellIs" dxfId="133" priority="218" operator="equal">
      <formula>"RUFFORD"</formula>
    </cfRule>
    <cfRule type="cellIs" dxfId="132" priority="219" operator="equal">
      <formula>"WWF"</formula>
    </cfRule>
    <cfRule type="cellIs" dxfId="131" priority="220" operator="equal">
      <formula>"BONDERMAN 1"</formula>
    </cfRule>
    <cfRule type="cellIs" dxfId="130" priority="221" operator="equal">
      <formula>"BORNFREE"</formula>
    </cfRule>
  </conditionalFormatting>
  <conditionalFormatting sqref="G167">
    <cfRule type="cellIs" dxfId="129" priority="196" operator="equal">
      <formula>"USFWS EAGLE2"</formula>
    </cfRule>
    <cfRule type="cellIs" dxfId="128" priority="197" operator="equal">
      <formula>"USFWS EAGLE1"</formula>
    </cfRule>
    <cfRule type="cellIs" dxfId="127" priority="198" operator="equal">
      <formula>"RUFFORD 2"</formula>
    </cfRule>
    <cfRule type="cellIs" dxfId="126" priority="199" operator="equal">
      <formula>"PPI"</formula>
    </cfRule>
    <cfRule type="cellIs" dxfId="125" priority="200" operator="equal">
      <formula>"BONDERMAN 5"</formula>
    </cfRule>
    <cfRule type="cellIs" dxfId="124" priority="201" operator="equal">
      <formula>"BONDERMAN 4"</formula>
    </cfRule>
    <cfRule type="cellIs" dxfId="123" priority="202" operator="equal">
      <formula>"BONDERMAN 3"</formula>
    </cfRule>
    <cfRule type="cellIs" dxfId="122" priority="203" operator="equal">
      <formula>"BONDERMAN 2"</formula>
    </cfRule>
    <cfRule type="cellIs" dxfId="121" priority="204" operator="equal">
      <formula>"WPT"</formula>
    </cfRule>
    <cfRule type="cellIs" dxfId="120" priority="205" operator="equal">
      <formula>"RUFFORD"</formula>
    </cfRule>
    <cfRule type="cellIs" dxfId="119" priority="206" operator="equal">
      <formula>"WWF"</formula>
    </cfRule>
    <cfRule type="cellIs" dxfId="118" priority="207" operator="equal">
      <formula>"BONDERMAN 1"</formula>
    </cfRule>
    <cfRule type="cellIs" dxfId="117" priority="208" operator="equal">
      <formula>"BORNFREE"</formula>
    </cfRule>
  </conditionalFormatting>
  <conditionalFormatting sqref="G174">
    <cfRule type="cellIs" dxfId="116" priority="105" operator="equal">
      <formula>"USFWS EAGLE2"</formula>
    </cfRule>
    <cfRule type="cellIs" dxfId="115" priority="106" operator="equal">
      <formula>"USFWS EAGLE1"</formula>
    </cfRule>
    <cfRule type="cellIs" dxfId="114" priority="107" operator="equal">
      <formula>"RUFFORD 2"</formula>
    </cfRule>
    <cfRule type="cellIs" dxfId="113" priority="108" operator="equal">
      <formula>"PPI"</formula>
    </cfRule>
    <cfRule type="cellIs" dxfId="112" priority="109" operator="equal">
      <formula>"BONDERMAN 5"</formula>
    </cfRule>
    <cfRule type="cellIs" dxfId="111" priority="110" operator="equal">
      <formula>"BONDERMAN 4"</formula>
    </cfRule>
    <cfRule type="cellIs" dxfId="110" priority="111" operator="equal">
      <formula>"BONDERMAN 3"</formula>
    </cfRule>
    <cfRule type="cellIs" dxfId="109" priority="112" operator="equal">
      <formula>"BONDERMAN 2"</formula>
    </cfRule>
    <cfRule type="cellIs" dxfId="108" priority="113" operator="equal">
      <formula>"WPT"</formula>
    </cfRule>
    <cfRule type="cellIs" dxfId="107" priority="114" operator="equal">
      <formula>"RUFFORD"</formula>
    </cfRule>
    <cfRule type="cellIs" dxfId="106" priority="115" operator="equal">
      <formula>"WWF"</formula>
    </cfRule>
    <cfRule type="cellIs" dxfId="105" priority="116" operator="equal">
      <formula>"BONDERMAN 1"</formula>
    </cfRule>
    <cfRule type="cellIs" dxfId="104" priority="117" operator="equal">
      <formula>"BORNFREE"</formula>
    </cfRule>
  </conditionalFormatting>
  <conditionalFormatting sqref="G175">
    <cfRule type="cellIs" dxfId="103" priority="118" operator="equal">
      <formula>"USFWS EAGLE2"</formula>
    </cfRule>
    <cfRule type="cellIs" dxfId="102" priority="119" operator="equal">
      <formula>"USFWS EAGLE1"</formula>
    </cfRule>
    <cfRule type="cellIs" dxfId="101" priority="120" operator="equal">
      <formula>"RUFFORD 2"</formula>
    </cfRule>
    <cfRule type="cellIs" dxfId="100" priority="121" operator="equal">
      <formula>"PPI"</formula>
    </cfRule>
    <cfRule type="cellIs" dxfId="99" priority="122" operator="equal">
      <formula>"BONDERMAN 5"</formula>
    </cfRule>
    <cfRule type="cellIs" dxfId="98" priority="123" operator="equal">
      <formula>"BONDERMAN 4"</formula>
    </cfRule>
    <cfRule type="cellIs" dxfId="97" priority="124" operator="equal">
      <formula>"BONDERMAN 3"</formula>
    </cfRule>
    <cfRule type="cellIs" dxfId="96" priority="125" operator="equal">
      <formula>"BONDERMAN 2"</formula>
    </cfRule>
    <cfRule type="cellIs" dxfId="95" priority="126" operator="equal">
      <formula>"WPT"</formula>
    </cfRule>
    <cfRule type="cellIs" dxfId="94" priority="127" operator="equal">
      <formula>"RUFFORD"</formula>
    </cfRule>
    <cfRule type="cellIs" dxfId="93" priority="128" operator="equal">
      <formula>"WWF"</formula>
    </cfRule>
    <cfRule type="cellIs" dxfId="92" priority="129" operator="equal">
      <formula>"BONDERMAN 1"</formula>
    </cfRule>
    <cfRule type="cellIs" dxfId="91" priority="130" operator="equal">
      <formula>"BORNFREE"</formula>
    </cfRule>
  </conditionalFormatting>
  <conditionalFormatting sqref="G5">
    <cfRule type="cellIs" dxfId="90" priority="92" operator="equal">
      <formula>"USFWS EAGLE2"</formula>
    </cfRule>
    <cfRule type="cellIs" dxfId="89" priority="93" operator="equal">
      <formula>"USFWS EAGLE1"</formula>
    </cfRule>
    <cfRule type="cellIs" dxfId="88" priority="94" operator="equal">
      <formula>"RUFFORD 2"</formula>
    </cfRule>
    <cfRule type="cellIs" dxfId="87" priority="95" operator="equal">
      <formula>"PPI"</formula>
    </cfRule>
    <cfRule type="cellIs" dxfId="86" priority="96" operator="equal">
      <formula>"BONDERMAN 5"</formula>
    </cfRule>
    <cfRule type="cellIs" dxfId="85" priority="97" operator="equal">
      <formula>"BONDERMAN 4"</formula>
    </cfRule>
    <cfRule type="cellIs" dxfId="84" priority="98" operator="equal">
      <formula>"BONDERMAN 3"</formula>
    </cfRule>
    <cfRule type="cellIs" dxfId="83" priority="99" operator="equal">
      <formula>"BONDERMAN 2"</formula>
    </cfRule>
    <cfRule type="cellIs" dxfId="82" priority="100" operator="equal">
      <formula>"WPT"</formula>
    </cfRule>
    <cfRule type="cellIs" dxfId="81" priority="101" operator="equal">
      <formula>"RUFFORD"</formula>
    </cfRule>
    <cfRule type="cellIs" dxfId="80" priority="102" operator="equal">
      <formula>"WWF"</formula>
    </cfRule>
    <cfRule type="cellIs" dxfId="79" priority="103" operator="equal">
      <formula>"BONDERMAN 1"</formula>
    </cfRule>
    <cfRule type="cellIs" dxfId="78" priority="104" operator="equal">
      <formula>"BORNFREE"</formula>
    </cfRule>
  </conditionalFormatting>
  <conditionalFormatting sqref="G168">
    <cfRule type="cellIs" dxfId="77" priority="66" operator="equal">
      <formula>"USFWS EAGLE2"</formula>
    </cfRule>
    <cfRule type="cellIs" dxfId="76" priority="67" operator="equal">
      <formula>"USFWS EAGLE1"</formula>
    </cfRule>
    <cfRule type="cellIs" dxfId="75" priority="68" operator="equal">
      <formula>"RUFFORD 2"</formula>
    </cfRule>
    <cfRule type="cellIs" dxfId="74" priority="69" operator="equal">
      <formula>"PPI"</formula>
    </cfRule>
    <cfRule type="cellIs" dxfId="73" priority="70" operator="equal">
      <formula>"BONDERMAN 5"</formula>
    </cfRule>
    <cfRule type="cellIs" dxfId="72" priority="71" operator="equal">
      <formula>"BONDERMAN 4"</formula>
    </cfRule>
    <cfRule type="cellIs" dxfId="71" priority="72" operator="equal">
      <formula>"BONDERMAN 3"</formula>
    </cfRule>
    <cfRule type="cellIs" dxfId="70" priority="73" operator="equal">
      <formula>"BONDERMAN 2"</formula>
    </cfRule>
    <cfRule type="cellIs" dxfId="69" priority="74" operator="equal">
      <formula>"WPT"</formula>
    </cfRule>
    <cfRule type="cellIs" dxfId="68" priority="75" operator="equal">
      <formula>"RUFFORD"</formula>
    </cfRule>
    <cfRule type="cellIs" dxfId="67" priority="76" operator="equal">
      <formula>"WWF"</formula>
    </cfRule>
    <cfRule type="cellIs" dxfId="66" priority="77" operator="equal">
      <formula>"BONDERMAN 1"</formula>
    </cfRule>
    <cfRule type="cellIs" dxfId="65" priority="78" operator="equal">
      <formula>"BORNFREE"</formula>
    </cfRule>
  </conditionalFormatting>
  <conditionalFormatting sqref="G121">
    <cfRule type="cellIs" dxfId="64" priority="53" operator="equal">
      <formula>"USFWS EAGLE2"</formula>
    </cfRule>
    <cfRule type="cellIs" dxfId="63" priority="54" operator="equal">
      <formula>"USFWS EAGLE1"</formula>
    </cfRule>
    <cfRule type="cellIs" dxfId="62" priority="55" operator="equal">
      <formula>"RUFFORD 2"</formula>
    </cfRule>
    <cfRule type="cellIs" dxfId="61" priority="56" operator="equal">
      <formula>"PPI"</formula>
    </cfRule>
    <cfRule type="cellIs" dxfId="60" priority="57" operator="equal">
      <formula>"BONDERMAN 5"</formula>
    </cfRule>
    <cfRule type="cellIs" dxfId="59" priority="58" operator="equal">
      <formula>"BONDERMAN 4"</formula>
    </cfRule>
    <cfRule type="cellIs" dxfId="58" priority="59" operator="equal">
      <formula>"BONDERMAN 3"</formula>
    </cfRule>
    <cfRule type="cellIs" dxfId="57" priority="60" operator="equal">
      <formula>"BONDERMAN 2"</formula>
    </cfRule>
    <cfRule type="cellIs" dxfId="56" priority="61" operator="equal">
      <formula>"WPT"</formula>
    </cfRule>
    <cfRule type="cellIs" dxfId="55" priority="62" operator="equal">
      <formula>"RUFFORD"</formula>
    </cfRule>
    <cfRule type="cellIs" dxfId="54" priority="63" operator="equal">
      <formula>"WWF"</formula>
    </cfRule>
    <cfRule type="cellIs" dxfId="53" priority="64" operator="equal">
      <formula>"BONDERMAN 1"</formula>
    </cfRule>
    <cfRule type="cellIs" dxfId="52" priority="65" operator="equal">
      <formula>"BORNFREE"</formula>
    </cfRule>
  </conditionalFormatting>
  <conditionalFormatting sqref="G123">
    <cfRule type="cellIs" dxfId="51" priority="40" operator="equal">
      <formula>"USFWS EAGLE2"</formula>
    </cfRule>
    <cfRule type="cellIs" dxfId="50" priority="41" operator="equal">
      <formula>"USFWS EAGLE1"</formula>
    </cfRule>
    <cfRule type="cellIs" dxfId="49" priority="42" operator="equal">
      <formula>"RUFFORD 2"</formula>
    </cfRule>
    <cfRule type="cellIs" dxfId="48" priority="43" operator="equal">
      <formula>"PPI"</formula>
    </cfRule>
    <cfRule type="cellIs" dxfId="47" priority="44" operator="equal">
      <formula>"BONDERMAN 5"</formula>
    </cfRule>
    <cfRule type="cellIs" dxfId="46" priority="45" operator="equal">
      <formula>"BONDERMAN 4"</formula>
    </cfRule>
    <cfRule type="cellIs" dxfId="45" priority="46" operator="equal">
      <formula>"BONDERMAN 3"</formula>
    </cfRule>
    <cfRule type="cellIs" dxfId="44" priority="47" operator="equal">
      <formula>"BONDERMAN 2"</formula>
    </cfRule>
    <cfRule type="cellIs" dxfId="43" priority="48" operator="equal">
      <formula>"WPT"</formula>
    </cfRule>
    <cfRule type="cellIs" dxfId="42" priority="49" operator="equal">
      <formula>"RUFFORD"</formula>
    </cfRule>
    <cfRule type="cellIs" dxfId="41" priority="50" operator="equal">
      <formula>"WWF"</formula>
    </cfRule>
    <cfRule type="cellIs" dxfId="40" priority="51" operator="equal">
      <formula>"BONDERMAN 1"</formula>
    </cfRule>
    <cfRule type="cellIs" dxfId="39" priority="52" operator="equal">
      <formula>"BORNFREE"</formula>
    </cfRule>
  </conditionalFormatting>
  <conditionalFormatting sqref="G128">
    <cfRule type="cellIs" dxfId="38" priority="27" operator="equal">
      <formula>"USFWS EAGLE2"</formula>
    </cfRule>
    <cfRule type="cellIs" dxfId="37" priority="28" operator="equal">
      <formula>"USFWS EAGLE1"</formula>
    </cfRule>
    <cfRule type="cellIs" dxfId="36" priority="29" operator="equal">
      <formula>"RUFFORD 2"</formula>
    </cfRule>
    <cfRule type="cellIs" dxfId="35" priority="30" operator="equal">
      <formula>"PPI"</formula>
    </cfRule>
    <cfRule type="cellIs" dxfId="34" priority="31" operator="equal">
      <formula>"BONDERMAN 5"</formula>
    </cfRule>
    <cfRule type="cellIs" dxfId="33" priority="32" operator="equal">
      <formula>"BONDERMAN 4"</formula>
    </cfRule>
    <cfRule type="cellIs" dxfId="32" priority="33" operator="equal">
      <formula>"BONDERMAN 3"</formula>
    </cfRule>
    <cfRule type="cellIs" dxfId="31" priority="34" operator="equal">
      <formula>"BONDERMAN 2"</formula>
    </cfRule>
    <cfRule type="cellIs" dxfId="30" priority="35" operator="equal">
      <formula>"WPT"</formula>
    </cfRule>
    <cfRule type="cellIs" dxfId="29" priority="36" operator="equal">
      <formula>"RUFFORD"</formula>
    </cfRule>
    <cfRule type="cellIs" dxfId="28" priority="37" operator="equal">
      <formula>"WWF"</formula>
    </cfRule>
    <cfRule type="cellIs" dxfId="27" priority="38" operator="equal">
      <formula>"BONDERMAN 1"</formula>
    </cfRule>
    <cfRule type="cellIs" dxfId="26" priority="39" operator="equal">
      <formula>"BORNFREE"</formula>
    </cfRule>
  </conditionalFormatting>
  <conditionalFormatting sqref="G129">
    <cfRule type="cellIs" dxfId="25" priority="14" operator="equal">
      <formula>"USFWS EAGLE2"</formula>
    </cfRule>
    <cfRule type="cellIs" dxfId="24" priority="15" operator="equal">
      <formula>"USFWS EAGLE1"</formula>
    </cfRule>
    <cfRule type="cellIs" dxfId="23" priority="16" operator="equal">
      <formula>"RUFFORD 2"</formula>
    </cfRule>
    <cfRule type="cellIs" dxfId="22" priority="17" operator="equal">
      <formula>"PPI"</formula>
    </cfRule>
    <cfRule type="cellIs" dxfId="21" priority="18" operator="equal">
      <formula>"BONDERMAN 5"</formula>
    </cfRule>
    <cfRule type="cellIs" dxfId="20" priority="19" operator="equal">
      <formula>"BONDERMAN 4"</formula>
    </cfRule>
    <cfRule type="cellIs" dxfId="19" priority="20" operator="equal">
      <formula>"BONDERMAN 3"</formula>
    </cfRule>
    <cfRule type="cellIs" dxfId="18" priority="21" operator="equal">
      <formula>"BONDERMAN 2"</formula>
    </cfRule>
    <cfRule type="cellIs" dxfId="17" priority="22" operator="equal">
      <formula>"WPT"</formula>
    </cfRule>
    <cfRule type="cellIs" dxfId="16" priority="23" operator="equal">
      <formula>"RUFFORD"</formula>
    </cfRule>
    <cfRule type="cellIs" dxfId="15" priority="24" operator="equal">
      <formula>"WWF"</formula>
    </cfRule>
    <cfRule type="cellIs" dxfId="14" priority="25" operator="equal">
      <formula>"BONDERMAN 1"</formula>
    </cfRule>
    <cfRule type="cellIs" dxfId="13" priority="26" operator="equal">
      <formula>"BORNFREE"</formula>
    </cfRule>
  </conditionalFormatting>
  <conditionalFormatting sqref="G130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dataValidations count="1">
    <dataValidation type="list" allowBlank="1" showInputMessage="1" showErrorMessage="1" errorTitle="Mauvaise écriture" error="Vous avez entré une mauvaise écriture pour le bailleur merci de vérifier qu'il n'y a pas d'espace en trop ou que le bilan soit bien mis à jour," sqref="G148:G165 G169:G173">
      <formula1>$A$1:$A$20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abSelected="1" topLeftCell="B1" zoomScaleNormal="100" workbookViewId="0">
      <pane ySplit="1" topLeftCell="A12" activePane="bottomLeft" state="frozen"/>
      <selection pane="bottomLeft" activeCell="D30" sqref="D30"/>
    </sheetView>
  </sheetViews>
  <sheetFormatPr baseColWidth="10" defaultColWidth="10.28515625" defaultRowHeight="12.75" x14ac:dyDescent="0.2"/>
  <cols>
    <col min="1" max="1" width="24.42578125" style="8" customWidth="1"/>
    <col min="2" max="2" width="34.5703125" style="8" customWidth="1"/>
    <col min="3" max="3" width="17.42578125" style="8" customWidth="1"/>
    <col min="4" max="4" width="17.140625" style="8" customWidth="1"/>
    <col min="5" max="5" width="20.7109375" style="8" customWidth="1"/>
    <col min="6" max="6" width="14.85546875" style="8" customWidth="1"/>
    <col min="7" max="7" width="17" style="8" customWidth="1"/>
    <col min="8" max="8" width="17.5703125" style="8" customWidth="1"/>
    <col min="9" max="9" width="17.85546875" style="8" customWidth="1"/>
    <col min="10" max="10" width="18" style="8" customWidth="1"/>
    <col min="11" max="11" width="10.28515625" style="8"/>
    <col min="12" max="12" width="10.28515625" style="8" customWidth="1"/>
    <col min="13" max="15" width="10.28515625" style="8"/>
    <col min="16" max="16" width="13.140625" style="8" customWidth="1"/>
    <col min="17" max="16384" width="10.28515625" style="8"/>
  </cols>
  <sheetData>
    <row r="1" spans="1:10" ht="25.5" x14ac:dyDescent="0.2">
      <c r="A1" s="6" t="s">
        <v>27</v>
      </c>
      <c r="B1" s="6" t="s">
        <v>22</v>
      </c>
      <c r="C1" s="7" t="s">
        <v>317</v>
      </c>
      <c r="D1" s="7" t="s">
        <v>28</v>
      </c>
      <c r="E1" s="7" t="s">
        <v>29</v>
      </c>
      <c r="F1" s="49" t="s">
        <v>50</v>
      </c>
      <c r="G1" s="75" t="s">
        <v>73</v>
      </c>
      <c r="H1" s="75" t="s">
        <v>320</v>
      </c>
      <c r="I1" s="6">
        <v>42978</v>
      </c>
      <c r="J1" s="7" t="s">
        <v>23</v>
      </c>
    </row>
    <row r="2" spans="1:10" ht="15" x14ac:dyDescent="0.25">
      <c r="A2" s="9" t="s">
        <v>41</v>
      </c>
      <c r="B2" s="10" t="s">
        <v>42</v>
      </c>
      <c r="C2" s="108">
        <v>2357136</v>
      </c>
      <c r="D2" s="106">
        <v>713709</v>
      </c>
      <c r="E2" s="110">
        <v>713709</v>
      </c>
      <c r="F2" s="12"/>
      <c r="G2" s="12">
        <v>90000</v>
      </c>
      <c r="H2" s="11"/>
      <c r="I2" s="11" t="s">
        <v>9</v>
      </c>
      <c r="J2" s="12">
        <f>C2+D2-E2-G2</f>
        <v>2267136</v>
      </c>
    </row>
    <row r="3" spans="1:10" ht="15" x14ac:dyDescent="0.25">
      <c r="A3" s="9" t="s">
        <v>11</v>
      </c>
      <c r="B3" s="10" t="s">
        <v>8</v>
      </c>
      <c r="C3" s="108"/>
      <c r="D3" s="106">
        <v>811600</v>
      </c>
      <c r="E3" s="106">
        <f>+GETPIVOTDATA("spent",Individuel!$A$3,"nom","Michel")</f>
        <v>811600</v>
      </c>
      <c r="F3" s="12"/>
      <c r="G3" s="12"/>
      <c r="H3" s="11"/>
      <c r="I3" s="11"/>
      <c r="J3" s="12">
        <f>C3+D3-E3</f>
        <v>0</v>
      </c>
    </row>
    <row r="4" spans="1:10" ht="15" x14ac:dyDescent="0.25">
      <c r="A4" s="9" t="s">
        <v>40</v>
      </c>
      <c r="B4" s="10" t="s">
        <v>42</v>
      </c>
      <c r="C4" s="108">
        <v>90000</v>
      </c>
      <c r="D4" s="106">
        <v>1999000</v>
      </c>
      <c r="E4" s="106">
        <f>+GETPIVOTDATA("spent",Individuel!$A$3,"nom","Cécile")</f>
        <v>1999000</v>
      </c>
      <c r="F4" s="12"/>
      <c r="G4" s="12">
        <v>90000</v>
      </c>
      <c r="H4" s="11"/>
      <c r="I4" s="11"/>
      <c r="J4" s="12">
        <f>C4+D4-E4-G4</f>
        <v>0</v>
      </c>
    </row>
    <row r="5" spans="1:10" ht="15" x14ac:dyDescent="0.25">
      <c r="A5" s="9" t="s">
        <v>69</v>
      </c>
      <c r="B5" s="10" t="s">
        <v>71</v>
      </c>
      <c r="C5" s="108"/>
      <c r="D5" s="111">
        <v>616500</v>
      </c>
      <c r="E5" s="111">
        <v>616500</v>
      </c>
      <c r="F5" s="12"/>
      <c r="G5" s="12"/>
      <c r="H5" s="11"/>
      <c r="I5" s="11"/>
      <c r="J5" s="12">
        <f>C5+D5-E5-G5</f>
        <v>0</v>
      </c>
    </row>
    <row r="6" spans="1:10" ht="15" x14ac:dyDescent="0.25">
      <c r="A6" s="9" t="s">
        <v>61</v>
      </c>
      <c r="B6" s="10" t="s">
        <v>71</v>
      </c>
      <c r="C6" s="108"/>
      <c r="D6" s="111">
        <v>205593</v>
      </c>
      <c r="E6" s="111">
        <v>205593</v>
      </c>
      <c r="F6" s="12"/>
      <c r="G6" s="12"/>
      <c r="H6" s="11"/>
      <c r="I6" s="11"/>
      <c r="J6" s="12"/>
    </row>
    <row r="7" spans="1:10" ht="15" x14ac:dyDescent="0.25">
      <c r="A7" s="9" t="s">
        <v>65</v>
      </c>
      <c r="B7" s="10" t="s">
        <v>42</v>
      </c>
      <c r="C7" s="108"/>
      <c r="D7" s="111">
        <v>322211</v>
      </c>
      <c r="E7" s="111">
        <v>322211</v>
      </c>
      <c r="F7" s="12"/>
      <c r="G7" s="12"/>
      <c r="H7" s="11"/>
      <c r="I7" s="11"/>
      <c r="J7" s="12"/>
    </row>
    <row r="8" spans="1:10" ht="15" x14ac:dyDescent="0.25">
      <c r="A8" s="9" t="s">
        <v>66</v>
      </c>
      <c r="B8" s="10" t="s">
        <v>72</v>
      </c>
      <c r="C8" s="108"/>
      <c r="D8" s="111">
        <v>190743</v>
      </c>
      <c r="E8" s="111">
        <v>190743</v>
      </c>
      <c r="F8" s="12"/>
      <c r="G8" s="12"/>
      <c r="H8" s="11"/>
      <c r="I8" s="11"/>
      <c r="J8" s="12">
        <f>C8+D8-E8-G8</f>
        <v>0</v>
      </c>
    </row>
    <row r="9" spans="1:10" ht="15" x14ac:dyDescent="0.25">
      <c r="A9" s="9" t="s">
        <v>67</v>
      </c>
      <c r="B9" s="10" t="s">
        <v>72</v>
      </c>
      <c r="C9" s="108"/>
      <c r="D9" s="111">
        <v>224833</v>
      </c>
      <c r="E9" s="111">
        <v>224833</v>
      </c>
      <c r="F9" s="12"/>
      <c r="G9" s="12"/>
      <c r="H9" s="11"/>
      <c r="I9" s="11"/>
      <c r="J9" s="12">
        <f>C9+D9-E9-G9</f>
        <v>0</v>
      </c>
    </row>
    <row r="10" spans="1:10" ht="15" x14ac:dyDescent="0.25">
      <c r="A10" s="9" t="s">
        <v>154</v>
      </c>
      <c r="B10" s="10"/>
      <c r="C10" s="108"/>
      <c r="D10" s="111">
        <v>26000</v>
      </c>
      <c r="E10" s="111">
        <v>26000</v>
      </c>
      <c r="F10" s="12"/>
      <c r="G10" s="12"/>
      <c r="H10" s="11"/>
      <c r="I10" s="11"/>
      <c r="J10" s="12">
        <f>C10+D10-E10-G10</f>
        <v>0</v>
      </c>
    </row>
    <row r="11" spans="1:10" x14ac:dyDescent="0.2">
      <c r="A11" s="13" t="s">
        <v>45</v>
      </c>
      <c r="B11" s="14"/>
      <c r="C11" s="109">
        <f>SUM(C2:C10)</f>
        <v>2447136</v>
      </c>
      <c r="D11" s="107">
        <f>SUM(D2:D10)</f>
        <v>5110189</v>
      </c>
      <c r="E11" s="107">
        <f>SUM(E2:E10)</f>
        <v>5110189</v>
      </c>
      <c r="F11" s="15"/>
      <c r="G11" s="15">
        <f>SUM(G2:G10)</f>
        <v>180000</v>
      </c>
      <c r="H11" s="15"/>
      <c r="I11" s="15">
        <f>SUM(I2:I4)</f>
        <v>0</v>
      </c>
      <c r="J11" s="16">
        <f>C11+D11-E11-G11</f>
        <v>2267136</v>
      </c>
    </row>
    <row r="12" spans="1:10" x14ac:dyDescent="0.2">
      <c r="A12" s="35" t="s">
        <v>37</v>
      </c>
      <c r="B12" s="36"/>
      <c r="C12" s="46"/>
      <c r="D12" s="37"/>
      <c r="E12" s="38"/>
      <c r="F12" s="38"/>
      <c r="G12" s="38"/>
      <c r="H12" s="37"/>
      <c r="I12" s="39"/>
      <c r="J12" s="20">
        <f>+C12+D12-E12+F12-H12</f>
        <v>0</v>
      </c>
    </row>
    <row r="13" spans="1:10" x14ac:dyDescent="0.2">
      <c r="A13" s="40" t="s">
        <v>38</v>
      </c>
      <c r="B13" s="17"/>
      <c r="C13" s="21"/>
      <c r="D13" s="19"/>
      <c r="E13" s="19"/>
      <c r="F13" s="19"/>
      <c r="G13" s="19"/>
      <c r="H13" s="19"/>
      <c r="I13" s="41"/>
      <c r="J13" s="20">
        <f>+C13+D13-E13+F13-H13</f>
        <v>0</v>
      </c>
    </row>
    <row r="14" spans="1:10" x14ac:dyDescent="0.2">
      <c r="A14" s="40" t="s">
        <v>39</v>
      </c>
      <c r="B14" s="18">
        <v>0</v>
      </c>
      <c r="C14" s="52">
        <v>5255509</v>
      </c>
      <c r="D14" s="18">
        <v>8656901</v>
      </c>
      <c r="E14" s="52">
        <v>1762925</v>
      </c>
      <c r="F14" s="53">
        <v>5110000</v>
      </c>
      <c r="G14" s="53"/>
      <c r="H14" s="18"/>
      <c r="I14" s="41">
        <v>0</v>
      </c>
      <c r="J14" s="54">
        <f>+C14+D14-E14-F14</f>
        <v>7039485</v>
      </c>
    </row>
    <row r="15" spans="1:10" x14ac:dyDescent="0.2">
      <c r="A15" s="40"/>
      <c r="B15" s="18">
        <v>0</v>
      </c>
      <c r="C15" s="18">
        <v>0</v>
      </c>
      <c r="D15" s="18">
        <v>0</v>
      </c>
      <c r="E15" s="18"/>
      <c r="F15" s="22">
        <v>0</v>
      </c>
      <c r="G15" s="22"/>
      <c r="H15" s="18"/>
      <c r="I15" s="41">
        <v>0</v>
      </c>
      <c r="J15" s="20">
        <f>+C15+D15-E15+F15</f>
        <v>0</v>
      </c>
    </row>
    <row r="16" spans="1:10" x14ac:dyDescent="0.2">
      <c r="A16" s="42"/>
      <c r="B16" s="43">
        <v>0</v>
      </c>
      <c r="C16" s="43"/>
      <c r="D16" s="43"/>
      <c r="E16" s="43"/>
      <c r="F16" s="44"/>
      <c r="G16" s="44"/>
      <c r="H16" s="43"/>
      <c r="I16" s="45">
        <v>0</v>
      </c>
      <c r="J16" s="20">
        <f>+C16+D16-E16+F16</f>
        <v>0</v>
      </c>
    </row>
    <row r="17" spans="1:17" ht="13.5" thickBot="1" x14ac:dyDescent="0.25">
      <c r="A17" s="23" t="s">
        <v>24</v>
      </c>
      <c r="B17" s="23"/>
      <c r="C17" s="24">
        <f t="shared" ref="C17:I17" si="0">SUM(C12:C16)</f>
        <v>5255509</v>
      </c>
      <c r="D17" s="24">
        <f>SUM(D12:D16)</f>
        <v>8656901</v>
      </c>
      <c r="E17" s="24">
        <f>SUM(E12:E16)</f>
        <v>1762925</v>
      </c>
      <c r="F17" s="24">
        <f t="shared" si="0"/>
        <v>5110000</v>
      </c>
      <c r="G17" s="24"/>
      <c r="H17" s="24">
        <f t="shared" si="0"/>
        <v>0</v>
      </c>
      <c r="I17" s="24">
        <f t="shared" si="0"/>
        <v>0</v>
      </c>
      <c r="J17" s="33">
        <f>SUM(J12:J16)</f>
        <v>7039485</v>
      </c>
    </row>
    <row r="18" spans="1:17" ht="13.5" thickBot="1" x14ac:dyDescent="0.25">
      <c r="A18" s="25" t="s">
        <v>46</v>
      </c>
      <c r="B18" s="26"/>
      <c r="C18" s="27">
        <f>+C11+C17</f>
        <v>7702645</v>
      </c>
      <c r="D18" s="27">
        <f>+D11+D17</f>
        <v>13767090</v>
      </c>
      <c r="E18" s="27">
        <f>+E11+E17</f>
        <v>6873114</v>
      </c>
      <c r="F18" s="27">
        <f t="shared" ref="F18:I18" si="1">+F11+F17</f>
        <v>5110000</v>
      </c>
      <c r="G18" s="27"/>
      <c r="H18" s="27">
        <f t="shared" si="1"/>
        <v>0</v>
      </c>
      <c r="I18" s="27">
        <f t="shared" si="1"/>
        <v>0</v>
      </c>
      <c r="J18" s="34">
        <f>+J11+J17</f>
        <v>9306621</v>
      </c>
    </row>
    <row r="20" spans="1:17" x14ac:dyDescent="0.2">
      <c r="A20" s="5" t="s">
        <v>44</v>
      </c>
      <c r="B20" s="5"/>
      <c r="C20" s="5">
        <v>2798142</v>
      </c>
      <c r="D20" s="55">
        <f>5110000+180000</f>
        <v>5290000</v>
      </c>
      <c r="E20" s="5">
        <v>5110189</v>
      </c>
      <c r="F20" s="5"/>
      <c r="G20" s="5"/>
      <c r="H20" s="55">
        <v>0</v>
      </c>
      <c r="I20" s="55">
        <f>+C20+D20-E20-F20-H20</f>
        <v>2977953</v>
      </c>
      <c r="J20" s="51"/>
    </row>
    <row r="21" spans="1:17" x14ac:dyDescent="0.2">
      <c r="A21" s="28"/>
      <c r="B21" s="28"/>
      <c r="C21" s="28"/>
      <c r="D21" s="28"/>
      <c r="E21" s="28"/>
      <c r="F21" s="28"/>
      <c r="G21" s="28"/>
      <c r="H21" s="28"/>
      <c r="I21" s="28"/>
    </row>
    <row r="22" spans="1:17" x14ac:dyDescent="0.2">
      <c r="A22" s="29" t="s">
        <v>318</v>
      </c>
      <c r="B22" s="30"/>
      <c r="C22" s="28"/>
      <c r="D22" s="29" t="s">
        <v>36</v>
      </c>
      <c r="E22" s="30"/>
      <c r="F22" s="28"/>
      <c r="G22" s="28"/>
      <c r="H22" s="29" t="s">
        <v>319</v>
      </c>
      <c r="I22" s="28"/>
      <c r="J22" s="51"/>
    </row>
    <row r="23" spans="1:17" x14ac:dyDescent="0.2">
      <c r="A23" s="31" t="s">
        <v>30</v>
      </c>
      <c r="B23" s="32">
        <f>+C20</f>
        <v>2798142</v>
      </c>
      <c r="C23" s="28"/>
      <c r="D23" s="31" t="s">
        <v>33</v>
      </c>
      <c r="E23" s="32">
        <f>+D17</f>
        <v>8656901</v>
      </c>
      <c r="F23" s="28"/>
      <c r="G23" s="28"/>
      <c r="H23" s="31" t="s">
        <v>30</v>
      </c>
      <c r="I23" s="47">
        <f>+I20</f>
        <v>2977953</v>
      </c>
    </row>
    <row r="24" spans="1:17" x14ac:dyDescent="0.2">
      <c r="A24" s="31" t="s">
        <v>31</v>
      </c>
      <c r="B24" s="80">
        <v>5255509</v>
      </c>
      <c r="C24" s="58"/>
      <c r="D24" s="56" t="s">
        <v>32</v>
      </c>
      <c r="E24" s="57">
        <f>+E18</f>
        <v>6873114</v>
      </c>
      <c r="F24" s="58"/>
      <c r="G24" s="58"/>
      <c r="H24" s="56" t="s">
        <v>9</v>
      </c>
      <c r="I24" s="47">
        <f>+J17</f>
        <v>7039485</v>
      </c>
    </row>
    <row r="25" spans="1:17" x14ac:dyDescent="0.2">
      <c r="A25" s="31" t="s">
        <v>60</v>
      </c>
      <c r="B25" s="32">
        <v>2447136</v>
      </c>
      <c r="C25" s="58"/>
      <c r="D25" s="56"/>
      <c r="E25" s="57"/>
      <c r="F25" s="58"/>
      <c r="G25" s="58"/>
      <c r="H25" s="31" t="s">
        <v>60</v>
      </c>
      <c r="I25" s="47">
        <f>+J11</f>
        <v>2267136</v>
      </c>
    </row>
    <row r="26" spans="1:17" x14ac:dyDescent="0.2">
      <c r="A26" s="76" t="s">
        <v>25</v>
      </c>
      <c r="B26" s="32">
        <f>SUM(B23:B25)</f>
        <v>10500787</v>
      </c>
      <c r="C26" s="58"/>
      <c r="D26" s="59"/>
      <c r="E26" s="60">
        <f>+E23-E24</f>
        <v>1783787</v>
      </c>
      <c r="F26" s="58"/>
      <c r="G26" s="58"/>
      <c r="H26" s="59" t="s">
        <v>25</v>
      </c>
      <c r="I26" s="47">
        <f>SUM(I23:I25)</f>
        <v>12284574</v>
      </c>
      <c r="J26" s="8" t="s">
        <v>9</v>
      </c>
    </row>
    <row r="27" spans="1:17" x14ac:dyDescent="0.2">
      <c r="A27" s="76"/>
      <c r="B27" s="77"/>
      <c r="C27" s="58"/>
      <c r="D27" s="78"/>
      <c r="E27" s="78"/>
      <c r="F27" s="58"/>
      <c r="G27" s="58"/>
      <c r="H27" s="78"/>
      <c r="I27" s="47"/>
    </row>
    <row r="28" spans="1:17" x14ac:dyDescent="0.2">
      <c r="A28" s="78"/>
      <c r="B28" s="78"/>
      <c r="C28" s="58"/>
      <c r="D28" s="78"/>
      <c r="E28" s="78"/>
      <c r="F28" s="58"/>
      <c r="G28" s="58"/>
      <c r="H28" s="78"/>
      <c r="I28" s="47"/>
    </row>
    <row r="29" spans="1:17" x14ac:dyDescent="0.2">
      <c r="A29" s="28"/>
      <c r="B29" s="28"/>
      <c r="C29" s="28"/>
      <c r="D29" s="28"/>
      <c r="E29" s="28"/>
      <c r="F29" s="28"/>
      <c r="G29" s="28"/>
      <c r="H29" s="28"/>
      <c r="I29" s="28"/>
    </row>
    <row r="30" spans="1:17" x14ac:dyDescent="0.2">
      <c r="A30" s="28" t="s">
        <v>34</v>
      </c>
      <c r="B30" s="58">
        <f>+B26+E26</f>
        <v>12284574</v>
      </c>
      <c r="C30" s="58"/>
      <c r="D30" s="28"/>
      <c r="E30" s="50"/>
      <c r="F30" s="50"/>
      <c r="G30" s="50"/>
      <c r="H30" s="28"/>
      <c r="I30" s="28"/>
    </row>
    <row r="31" spans="1:17" x14ac:dyDescent="0.2">
      <c r="A31" s="28" t="s">
        <v>35</v>
      </c>
      <c r="B31" s="58">
        <f>+I26</f>
        <v>12284574</v>
      </c>
      <c r="C31" s="58"/>
      <c r="D31" s="28"/>
      <c r="E31" s="28"/>
      <c r="F31" s="28"/>
      <c r="G31" s="28"/>
      <c r="H31" s="28"/>
      <c r="I31" s="28"/>
    </row>
    <row r="32" spans="1:17" x14ac:dyDescent="0.2">
      <c r="A32" s="28" t="s">
        <v>26</v>
      </c>
      <c r="B32" s="58">
        <f>+B30-B31</f>
        <v>0</v>
      </c>
      <c r="C32" s="50" t="s">
        <v>333</v>
      </c>
      <c r="D32" s="50"/>
      <c r="E32" s="28"/>
      <c r="F32" s="28"/>
      <c r="G32" s="28"/>
      <c r="H32" s="28"/>
      <c r="I32" s="28"/>
      <c r="P32" s="28">
        <v>7480503</v>
      </c>
      <c r="Q32" s="8" t="s">
        <v>208</v>
      </c>
    </row>
    <row r="33" spans="1:17" x14ac:dyDescent="0.2">
      <c r="A33" s="28"/>
      <c r="B33" s="28"/>
      <c r="C33" s="28"/>
      <c r="D33" s="28"/>
      <c r="E33" s="28"/>
      <c r="F33" s="28" t="s">
        <v>9</v>
      </c>
      <c r="G33" s="28"/>
      <c r="H33" s="28"/>
      <c r="I33" s="28"/>
      <c r="P33" s="28">
        <v>2267136</v>
      </c>
      <c r="Q33" s="8" t="s">
        <v>332</v>
      </c>
    </row>
    <row r="34" spans="1:17" x14ac:dyDescent="0.2">
      <c r="A34" s="28"/>
      <c r="B34" s="28"/>
      <c r="C34" s="28"/>
      <c r="D34" s="28"/>
      <c r="E34" s="28"/>
      <c r="F34" s="28"/>
      <c r="G34" s="28"/>
      <c r="H34" s="28"/>
      <c r="I34" s="28"/>
      <c r="P34" s="28">
        <f>SUM(P32:P33)</f>
        <v>9747639</v>
      </c>
    </row>
    <row r="35" spans="1:17" ht="15" x14ac:dyDescent="0.25">
      <c r="A35" s="97"/>
      <c r="B35" s="97"/>
      <c r="C35" s="97"/>
      <c r="D35" s="97"/>
      <c r="E35" s="97"/>
      <c r="F35" s="97"/>
      <c r="G35" s="97"/>
      <c r="H35" s="97"/>
      <c r="I35" s="28"/>
      <c r="P35" s="28">
        <v>-10156208</v>
      </c>
      <c r="Q35" s="8" t="s">
        <v>331</v>
      </c>
    </row>
    <row r="36" spans="1:17" x14ac:dyDescent="0.2">
      <c r="A36" s="50"/>
      <c r="B36" s="50"/>
      <c r="C36" s="50"/>
      <c r="D36" s="50"/>
      <c r="E36" s="50"/>
      <c r="F36" s="50"/>
      <c r="G36" s="50"/>
      <c r="H36" s="50"/>
      <c r="I36" s="28"/>
      <c r="P36" s="28">
        <f>SUM(P34:P35)</f>
        <v>-408569</v>
      </c>
    </row>
    <row r="37" spans="1:17" ht="15" x14ac:dyDescent="0.25">
      <c r="A37" s="81"/>
      <c r="B37" s="82"/>
      <c r="C37" s="83"/>
      <c r="D37" s="83"/>
      <c r="E37" s="84"/>
      <c r="F37" s="82"/>
      <c r="G37" s="82"/>
      <c r="H37" s="85"/>
      <c r="I37" s="86"/>
      <c r="J37" s="87"/>
      <c r="P37" s="86">
        <v>71437</v>
      </c>
      <c r="Q37" s="87"/>
    </row>
    <row r="38" spans="1:17" ht="15" x14ac:dyDescent="0.25">
      <c r="A38" s="81"/>
      <c r="B38" s="82"/>
      <c r="C38" s="83"/>
      <c r="D38" s="83"/>
      <c r="E38" s="84"/>
      <c r="F38" s="82"/>
      <c r="G38" s="82"/>
      <c r="H38" s="85"/>
      <c r="I38" s="121"/>
      <c r="J38" s="87"/>
      <c r="P38" s="121">
        <f>SUM(P36:P37)</f>
        <v>-337132</v>
      </c>
      <c r="Q38" s="87"/>
    </row>
    <row r="39" spans="1:17" x14ac:dyDescent="0.2">
      <c r="A39" s="88"/>
      <c r="B39" s="88"/>
      <c r="C39" s="88"/>
      <c r="D39" s="88"/>
      <c r="E39" s="88"/>
      <c r="F39" s="88"/>
      <c r="G39" s="88"/>
      <c r="H39" s="88"/>
      <c r="I39" s="88"/>
      <c r="J39" s="87"/>
    </row>
    <row r="40" spans="1:17" ht="15" x14ac:dyDescent="0.25">
      <c r="A40" s="81"/>
      <c r="B40" s="82"/>
      <c r="C40" s="83"/>
      <c r="D40" s="83"/>
      <c r="E40" s="84"/>
      <c r="F40" s="82"/>
      <c r="G40" s="82"/>
      <c r="H40" s="85"/>
      <c r="I40" s="86"/>
      <c r="J40" s="87"/>
    </row>
    <row r="41" spans="1:17" ht="15" x14ac:dyDescent="0.25">
      <c r="A41" s="81"/>
      <c r="B41" s="82"/>
      <c r="C41" s="83"/>
      <c r="D41" s="83"/>
      <c r="E41" s="84"/>
      <c r="F41" s="82"/>
      <c r="G41" s="82"/>
      <c r="H41" s="85"/>
      <c r="I41" s="86"/>
      <c r="J41" s="87"/>
    </row>
    <row r="42" spans="1:17" x14ac:dyDescent="0.2">
      <c r="E42" s="89"/>
    </row>
    <row r="43" spans="1:17" ht="15" x14ac:dyDescent="0.25">
      <c r="A43" s="90"/>
      <c r="B43" s="82"/>
      <c r="C43" s="91"/>
      <c r="D43" s="82"/>
      <c r="E43" s="92"/>
      <c r="F43" s="82"/>
      <c r="G43" s="82"/>
      <c r="H43" s="93"/>
      <c r="I43" s="94"/>
      <c r="J43" s="87"/>
    </row>
    <row r="44" spans="1:17" ht="15" x14ac:dyDescent="0.25">
      <c r="A44" s="90"/>
      <c r="B44" s="82"/>
      <c r="C44" s="91"/>
      <c r="D44" s="82"/>
      <c r="E44" s="92"/>
      <c r="F44" s="95"/>
      <c r="G44" s="95"/>
      <c r="H44" s="96"/>
      <c r="I44" s="94"/>
      <c r="J44" s="87"/>
    </row>
    <row r="45" spans="1:17" x14ac:dyDescent="0.2">
      <c r="A45" s="88"/>
      <c r="B45" s="88"/>
      <c r="C45" s="88"/>
      <c r="D45" s="88"/>
      <c r="E45" s="88"/>
      <c r="F45" s="88"/>
      <c r="G45" s="88"/>
      <c r="H45" s="88"/>
      <c r="I45" s="88"/>
      <c r="J45" s="88"/>
    </row>
  </sheetData>
  <pageMargins left="0.7" right="0.7" top="0.75" bottom="0.75" header="0.3" footer="0.3"/>
  <pageSetup paperSize="9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BILANaôut17</vt:lpstr>
      <vt:lpstr>Individuel</vt:lpstr>
      <vt:lpstr>DATAaoût17</vt:lpstr>
      <vt:lpstr>RECAPaoût17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2017-10-03T11:17:54Z</cp:lastPrinted>
  <dcterms:created xsi:type="dcterms:W3CDTF">2016-04-25T11:19:09Z</dcterms:created>
  <dcterms:modified xsi:type="dcterms:W3CDTF">2017-11-27T12:02:51Z</dcterms:modified>
</cp:coreProperties>
</file>